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9" activeTab="2"/>
  </bookViews>
  <sheets>
    <sheet name="sumář rozpočtu" sheetId="1" r:id="rId1"/>
    <sheet name="rozpočet dle §" sheetId="2" r:id="rId2"/>
    <sheet name="rozpis na pol." sheetId="3" r:id="rId3"/>
  </sheets>
  <definedNames/>
  <calcPr fullCalcOnLoad="1"/>
</workbook>
</file>

<file path=xl/sharedStrings.xml><?xml version="1.0" encoding="utf-8"?>
<sst xmlns="http://schemas.openxmlformats.org/spreadsheetml/2006/main" count="304" uniqueCount="206">
  <si>
    <t xml:space="preserve">     Schválený rozpočet obce Chýšť na rok 2020</t>
  </si>
  <si>
    <t>Rozpočet je zpracován na třídění dle paragrafů RS, nahlédnout do listinné podoby</t>
  </si>
  <si>
    <t>je možné na Obecním úřadě v Chýšti v úřední den, tj. Středa.</t>
  </si>
  <si>
    <t>SCHVÁLENÝ ROZPOČET NA ROK 2020 -  PŘÍJMY A VÝDAJE</t>
  </si>
  <si>
    <t xml:space="preserve">číslo </t>
  </si>
  <si>
    <t>navrhovaný rozpočet</t>
  </si>
  <si>
    <t>schválený rozpočet</t>
  </si>
  <si>
    <t>řádku</t>
  </si>
  <si>
    <t xml:space="preserve">v  Kč   </t>
  </si>
  <si>
    <t>v Kč</t>
  </si>
  <si>
    <t>Třída 1 - Daňové příjmy</t>
  </si>
  <si>
    <t>Třída 2 - Nedaňové příjmy</t>
  </si>
  <si>
    <t>Třída 3 - Kapitálové příjmy</t>
  </si>
  <si>
    <t>Třída 4 - Přijaté dotace</t>
  </si>
  <si>
    <t>z toho:</t>
  </si>
  <si>
    <t>4112 - neinv. dotace přij. v rámci souhrn. dot. vztahu</t>
  </si>
  <si>
    <t xml:space="preserve">4121 - neinvestiční přijaté dotace od obcí </t>
  </si>
  <si>
    <t>4122 - neinv.dotace přijaté od krajů</t>
  </si>
  <si>
    <t>4222 - invest.dotace přijaté od krajů</t>
  </si>
  <si>
    <t>PŘÍJMY CELKEM (ř.1+ř.2+ř.3+ř.4)</t>
  </si>
  <si>
    <t>Třída 5 - Běžné výdaje</t>
  </si>
  <si>
    <t>Z toho: pol. 5321 (neinvestiční transfery obcím)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</si>
  <si>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</si>
  <si>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</si>
  <si>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</si>
  <si>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</si>
  <si>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pol.8115- Změna stavu krát.peněž.prost.na bank.účtech</t>
  </si>
  <si>
    <t>pol.8123- Dlouhodobé přijaté půjčky</t>
  </si>
  <si>
    <t>+</t>
  </si>
  <si>
    <t>pol.8124- Uhrazené splátky dlouh.přij.půjček</t>
  </si>
  <si>
    <t>-</t>
  </si>
  <si>
    <t>pol.8113- Krátkodobé přijaté půjčky</t>
  </si>
  <si>
    <t>pol.8114- Uhrazené splátky krátkod. přijatých půjček</t>
  </si>
  <si>
    <t>Rozpočet byl schválen jako přebytkový. Obec nemá žádné půjčky a hospodaří s vlastními prostředky.</t>
  </si>
  <si>
    <t>Rozpočet byl schválen na zasedání zastupitelstva obce dne 19.12.2019.</t>
  </si>
  <si>
    <t xml:space="preserve">Miroslav Sirůček </t>
  </si>
  <si>
    <t xml:space="preserve">starosta </t>
  </si>
  <si>
    <t xml:space="preserve">Návrh vyvěšen:          </t>
  </si>
  <si>
    <t xml:space="preserve">Návrh sejmut:          </t>
  </si>
  <si>
    <t xml:space="preserve">Schváleno v zastupitelstvu: </t>
  </si>
  <si>
    <r>
      <t xml:space="preserve">Vyvěšeno po schválení na elektronické úřední desce:                                                </t>
    </r>
    <r>
      <rPr>
        <b/>
        <sz val="10"/>
        <rFont val="Arial CE"/>
        <family val="2"/>
      </rPr>
      <t>10.1.2020</t>
    </r>
  </si>
  <si>
    <t>Sejmuto z elektronické úřední desky:   dnem schválení nového rozpočtu</t>
  </si>
  <si>
    <t>1.</t>
  </si>
  <si>
    <t>Obec Chýšť , IČO:00273686</t>
  </si>
  <si>
    <t>Rozpis schváleného  rozpočtu na rok 2020 v závazných ukazatelích</t>
  </si>
  <si>
    <t>PŘÍJMY :</t>
  </si>
  <si>
    <t>daňové</t>
  </si>
  <si>
    <t>příjmy</t>
  </si>
  <si>
    <t>- třída 1.</t>
  </si>
  <si>
    <t>nedaňové</t>
  </si>
  <si>
    <t>- třída 2</t>
  </si>
  <si>
    <t>kapit.</t>
  </si>
  <si>
    <t>- třída 3</t>
  </si>
  <si>
    <t>přijaté</t>
  </si>
  <si>
    <t>dotace</t>
  </si>
  <si>
    <t>- třída 4</t>
  </si>
  <si>
    <t>Příjmy</t>
  </si>
  <si>
    <t>celkem</t>
  </si>
  <si>
    <t>VÝDAJE :</t>
  </si>
  <si>
    <t xml:space="preserve">Dle § (paragrafů) rozpočtové skladby </t>
  </si>
  <si>
    <t>Ost. os. výdaje - pěstební činnost</t>
  </si>
  <si>
    <t>Nákup ost.služeb – práce OLH</t>
  </si>
  <si>
    <t>Silnice – veřejné komunikace</t>
  </si>
  <si>
    <t xml:space="preserve">Chodníky – opravy </t>
  </si>
  <si>
    <t>nákup ost.služeb- vodovod</t>
  </si>
  <si>
    <t>nákup ostat.služeb- rybník</t>
  </si>
  <si>
    <t>Neinv. Příspěvky na MŠ</t>
  </si>
  <si>
    <t>Neinv.příspěvky na ZŠ</t>
  </si>
  <si>
    <t>ost.záležitosti kultury -kronika</t>
  </si>
  <si>
    <t>opravy a udržování – rozhlas</t>
  </si>
  <si>
    <t>ost.záležitosti kultury</t>
  </si>
  <si>
    <t>sport.zařízení v majetku obce</t>
  </si>
  <si>
    <t>ostat.sport.činnost- nákup materiálu</t>
  </si>
  <si>
    <t>vyúžití volného času dětí a mládeže</t>
  </si>
  <si>
    <t>plyn -nebyt.prostory oú</t>
  </si>
  <si>
    <t>veřejné osvětlení</t>
  </si>
  <si>
    <t>komunální služby a úz.rozvoj j.n.</t>
  </si>
  <si>
    <t>služby- svoz nebezpeč.odpadů</t>
  </si>
  <si>
    <t>služby-svoz komunálních odpadů</t>
  </si>
  <si>
    <t>služby-svoz separ.odpadu</t>
  </si>
  <si>
    <t>vyúžívání a zneškod.komun.odpadů</t>
  </si>
  <si>
    <t>péče o vzhled obcí a veř.zeleň</t>
  </si>
  <si>
    <t>nákup ost.služeb</t>
  </si>
  <si>
    <t>příspěvek na Linku bezpečí</t>
  </si>
  <si>
    <t>nespecifik.rezervy – kriz. Řízení</t>
  </si>
  <si>
    <t>požár.ochrana-dobrovolná část</t>
  </si>
  <si>
    <t>zastupitelstvo obce</t>
  </si>
  <si>
    <t>činnost místní správy</t>
  </si>
  <si>
    <t>Služby peněžních ústavů</t>
  </si>
  <si>
    <t>pojištění majetku obce</t>
  </si>
  <si>
    <t>daň z příjmu práv.osob za obec</t>
  </si>
  <si>
    <t>výdaje z fin.vypořádání min.let mezi krajem</t>
  </si>
  <si>
    <t>Výdaje celkem :</t>
  </si>
  <si>
    <t>financování - třída 8 (rezerva)</t>
  </si>
  <si>
    <t>CELKEM</t>
  </si>
  <si>
    <t>2.</t>
  </si>
  <si>
    <t>Detailní rozpis  rozpočtu na rok 2020  dle paragrafů a položek</t>
  </si>
  <si>
    <t>Příloha č.1</t>
  </si>
  <si>
    <t>MD</t>
  </si>
  <si>
    <t>D</t>
  </si>
  <si>
    <t>Bez ODPA</t>
  </si>
  <si>
    <t>Pol.</t>
  </si>
  <si>
    <t>Text</t>
  </si>
  <si>
    <t>tř.1</t>
  </si>
  <si>
    <t>Daň z příjmu FO ze záv.činnosti</t>
  </si>
  <si>
    <t>daň z příjmu FO z SVČ</t>
  </si>
  <si>
    <t>daň z příjmu FO z kapit.výnosů</t>
  </si>
  <si>
    <t>daň z příjmu PO</t>
  </si>
  <si>
    <t>DPPO- obec</t>
  </si>
  <si>
    <t>daň z přid.hodnoty</t>
  </si>
  <si>
    <t>Odvody za odnětí půdy ze ZPF</t>
  </si>
  <si>
    <t>popl.za odnětí pozemků – fce les</t>
  </si>
  <si>
    <t>popl.za likvidaci komun.odpadu</t>
  </si>
  <si>
    <t>popl.ze psů</t>
  </si>
  <si>
    <t>správní poplatky</t>
  </si>
  <si>
    <t>daň z hazardních her</t>
  </si>
  <si>
    <t>odvod z loterií</t>
  </si>
  <si>
    <t>Daň z nemovitostí</t>
  </si>
  <si>
    <t>neinv.př. Transfery ze SR</t>
  </si>
  <si>
    <t>neinvest.př.trans.ze SR-souhr.dot.vzt.</t>
  </si>
  <si>
    <t>tř.2</t>
  </si>
  <si>
    <t>Ost.invest.přijaté trans.ze st.rozpočtu</t>
  </si>
  <si>
    <t>na dopr.auto SDH</t>
  </si>
  <si>
    <t xml:space="preserve">doplněno </t>
  </si>
  <si>
    <t>tř.4</t>
  </si>
  <si>
    <t>převody z rozpočtových účtů</t>
  </si>
  <si>
    <t>suma</t>
  </si>
  <si>
    <t>Paragraf §</t>
  </si>
  <si>
    <t>Příjmy z poskyt.služeb a výrobků</t>
  </si>
  <si>
    <t>Ostatní příjmy z pronájmu majetku</t>
  </si>
  <si>
    <t>příjmy z pronájmu -vodovod</t>
  </si>
  <si>
    <t>Celkem za §</t>
  </si>
  <si>
    <t>Příjmy z pronájmu ost.nemovitos.</t>
  </si>
  <si>
    <t>příjmy z pronájmu – vodovod</t>
  </si>
  <si>
    <t>příjmy z poskyt.služeb a výrobků</t>
  </si>
  <si>
    <t>Příjmy z pronájmu ost.nemovitostí</t>
  </si>
  <si>
    <t>příjmy z pronájmu pozemků</t>
  </si>
  <si>
    <t>3725</t>
  </si>
  <si>
    <t>přijaté nekapitálové příspěv.a náhrady</t>
  </si>
  <si>
    <t>Příjmy z úroků</t>
  </si>
  <si>
    <t>3639</t>
  </si>
  <si>
    <t>příjmy z poskyt.služeb</t>
  </si>
  <si>
    <t>Příjmy z pronájmu pozemků</t>
  </si>
  <si>
    <t>príjmy z pronájmu ost.nem.-obchod</t>
  </si>
  <si>
    <t>přijaté nekapátálové příspěv.a náhrady</t>
  </si>
  <si>
    <t>EKO-KOM</t>
  </si>
  <si>
    <t xml:space="preserve">Příjmy z prod. Zboží </t>
  </si>
  <si>
    <t>CELKEM PŘÍJMY :</t>
  </si>
  <si>
    <t>Nákup materiálu j.n.</t>
  </si>
  <si>
    <t>Nákup ostatních služeb</t>
  </si>
  <si>
    <t>opravy a udržování</t>
  </si>
  <si>
    <t>nákup ost.služeb- rybník</t>
  </si>
  <si>
    <t>neinvestič.příspěvky ost.PO – MŠ</t>
  </si>
  <si>
    <t>neinvestič.příspěvky ost.PO – ZŠ</t>
  </si>
  <si>
    <t>Ostatní osobní výdaje -kronika</t>
  </si>
  <si>
    <t>Rozhlas – nákup služeb</t>
  </si>
  <si>
    <t>Pohoštění</t>
  </si>
  <si>
    <t>Věcné dary</t>
  </si>
  <si>
    <t xml:space="preserve">Dary obyvatelstvu </t>
  </si>
  <si>
    <t>Elektrická energie</t>
  </si>
  <si>
    <t xml:space="preserve">Nákup ost.služeb </t>
  </si>
  <si>
    <t>Ostatní osobní výdaje</t>
  </si>
  <si>
    <t>Drobný hmot.dlouh.majetek</t>
  </si>
  <si>
    <t>účel.neinvest.transf.fyz.osobám</t>
  </si>
  <si>
    <t>dotace na sport</t>
  </si>
  <si>
    <t>plyn</t>
  </si>
  <si>
    <t>povinné pojistné na úraz.pojištění</t>
  </si>
  <si>
    <t>prádlo, oděv a obuv</t>
  </si>
  <si>
    <t>nákup PHM</t>
  </si>
  <si>
    <t xml:space="preserve">opravy a udržování </t>
  </si>
  <si>
    <t>brigáda</t>
  </si>
  <si>
    <t>čl.příspěvek SMS</t>
  </si>
  <si>
    <t>neinv.transfery podnik.subjektům</t>
  </si>
  <si>
    <t>přísp.na obchod</t>
  </si>
  <si>
    <t>ostatní neinvest.transfery – DSO</t>
  </si>
  <si>
    <t xml:space="preserve">stavby- budovy – obchod rekonst., </t>
  </si>
  <si>
    <t>nákup ost.služeb -nebezpeč.odpad</t>
  </si>
  <si>
    <t>Nákup ostatních služeb – svoz KO</t>
  </si>
  <si>
    <t>Nákup ost.služeb -objem.odpad</t>
  </si>
  <si>
    <t>ostat.osob.výdaje- separace odpadů</t>
  </si>
  <si>
    <t>pohonné hmoty a maziva</t>
  </si>
  <si>
    <t>nákup ostat.služeb -separ.odpad</t>
  </si>
  <si>
    <t>Pohonné hmoty a maziva</t>
  </si>
  <si>
    <t>Nákup ostatních služeb- údržba zeleně</t>
  </si>
  <si>
    <t>nákup ost.služeb – vstupenky do divadla</t>
  </si>
  <si>
    <t>nespecifikované rezervy-kriz.řízení</t>
  </si>
  <si>
    <t>Ostatní osobní výdaje – hasiči</t>
  </si>
  <si>
    <t>Studená voda</t>
  </si>
  <si>
    <t xml:space="preserve">Služby školení </t>
  </si>
  <si>
    <t xml:space="preserve">nákup dopr.prostředku – hasiči </t>
  </si>
  <si>
    <t>byly výdaje  v r.2019</t>
  </si>
  <si>
    <t>Odměny členu zastupitelstva</t>
  </si>
  <si>
    <t>Povinné poj.na veř.zdrav.poj.</t>
  </si>
  <si>
    <t>Ostatní platy – správa oú</t>
  </si>
  <si>
    <t>Knihy, učeb.pomůcky a tisk</t>
  </si>
  <si>
    <t>Plyn</t>
  </si>
  <si>
    <t>Služby pošt</t>
  </si>
  <si>
    <t xml:space="preserve">Služby telekomunikací </t>
  </si>
  <si>
    <t>zpracování dat a služby</t>
  </si>
  <si>
    <t xml:space="preserve">Cestovné </t>
  </si>
  <si>
    <t>Služby peněžních ústavů-pojištění majetku</t>
  </si>
  <si>
    <t>platby daní a popl.- DPPO obec</t>
  </si>
  <si>
    <t xml:space="preserve">SALDO : Příjmy - výdaje </t>
  </si>
  <si>
    <t xml:space="preserve">- </t>
  </si>
  <si>
    <t>změna stavu peněžních prostředků</t>
  </si>
  <si>
    <t>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</si>
</sst>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\-#,##0.00\ "/>
    <numFmt numFmtId="165" formatCode="d/m/yyyy"/>
  </numFmts>
  <fonts count="66">
    <font>
      <sz val="10"/>
      <name val="Arial"/>
      <family val="2"/>
    </font>
    <font>
      <b/>
      <sz val="20"/>
      <name val="Albertus Extra Bold"/>
      <family val="2"/>
    </font>
    <font>
      <sz val="12"/>
      <name val="Times New Roman CE"/>
      <family val="1"/>
    </font>
    <font>
      <b/>
      <sz val="10.5"/>
      <name val="Times New Roman CE"/>
      <family val="1"/>
    </font>
    <font>
      <u val="single"/>
      <sz val="12"/>
      <name val="Times New Roman CE"/>
      <family val="1"/>
    </font>
    <font>
      <u val="single"/>
      <sz val="10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sz val="10.5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Lucida Console"/>
      <family val="3"/>
    </font>
    <font>
      <sz val="12"/>
      <name val="Lucida Console"/>
      <family val="3"/>
    </font>
    <font>
      <sz val="12"/>
      <name val="Bahnschrift"/>
      <family val="2"/>
    </font>
    <font>
      <sz val="10"/>
      <name val="Bahnschrift"/>
      <family val="2"/>
    </font>
    <font>
      <b/>
      <sz val="12"/>
      <name val="Bahnschrift"/>
      <family val="2"/>
    </font>
    <font>
      <b/>
      <sz val="10"/>
      <name val="Times New Roman CE"/>
      <family val="1"/>
    </font>
    <font>
      <b/>
      <sz val="11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6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6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35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64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164" fontId="6" fillId="35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Border="1" applyAlignment="1">
      <alignment/>
    </xf>
    <xf numFmtId="165" fontId="1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6" fontId="20" fillId="36" borderId="11" xfId="0" applyNumberFormat="1" applyFont="1" applyFill="1" applyBorder="1" applyAlignment="1">
      <alignment horizontal="right"/>
    </xf>
    <xf numFmtId="0" fontId="2" fillId="36" borderId="11" xfId="0" applyFont="1" applyFill="1" applyBorder="1" applyAlignment="1">
      <alignment/>
    </xf>
    <xf numFmtId="49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46" fontId="21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9" fontId="22" fillId="37" borderId="11" xfId="0" applyNumberFormat="1" applyFont="1" applyFill="1" applyBorder="1" applyAlignment="1">
      <alignment horizontal="right"/>
    </xf>
    <xf numFmtId="0" fontId="22" fillId="37" borderId="11" xfId="0" applyFont="1" applyFill="1" applyBorder="1" applyAlignment="1">
      <alignment horizontal="right"/>
    </xf>
    <xf numFmtId="49" fontId="23" fillId="37" borderId="11" xfId="0" applyNumberFormat="1" applyFont="1" applyFill="1" applyBorder="1" applyAlignment="1">
      <alignment/>
    </xf>
    <xf numFmtId="4" fontId="24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20" fillId="36" borderId="11" xfId="0" applyFont="1" applyFill="1" applyBorder="1" applyAlignment="1">
      <alignment/>
    </xf>
    <xf numFmtId="49" fontId="9" fillId="36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11" xfId="0" applyFont="1" applyBorder="1" applyAlignment="1">
      <alignment/>
    </xf>
    <xf numFmtId="39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27" fillId="36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49" fontId="28" fillId="36" borderId="11" xfId="0" applyNumberFormat="1" applyFont="1" applyFill="1" applyBorder="1" applyAlignment="1">
      <alignment/>
    </xf>
    <xf numFmtId="0" fontId="28" fillId="36" borderId="11" xfId="0" applyFont="1" applyFill="1" applyBorder="1" applyAlignment="1">
      <alignment/>
    </xf>
    <xf numFmtId="39" fontId="26" fillId="36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49" fontId="29" fillId="0" borderId="11" xfId="0" applyNumberFormat="1" applyFont="1" applyBorder="1" applyAlignment="1">
      <alignment/>
    </xf>
    <xf numFmtId="39" fontId="29" fillId="0" borderId="11" xfId="0" applyNumberFormat="1" applyFont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49" fontId="0" fillId="36" borderId="15" xfId="0" applyNumberFormat="1" applyFill="1" applyBorder="1" applyAlignment="1">
      <alignment/>
    </xf>
    <xf numFmtId="39" fontId="30" fillId="36" borderId="11" xfId="0" applyNumberFormat="1" applyFont="1" applyFill="1" applyBorder="1" applyAlignment="1">
      <alignment/>
    </xf>
    <xf numFmtId="46" fontId="21" fillId="37" borderId="11" xfId="0" applyNumberFormat="1" applyFont="1" applyFill="1" applyBorder="1" applyAlignment="1">
      <alignment horizontal="right"/>
    </xf>
    <xf numFmtId="0" fontId="2" fillId="37" borderId="11" xfId="0" applyFont="1" applyFill="1" applyBorder="1" applyAlignment="1">
      <alignment/>
    </xf>
    <xf numFmtId="46" fontId="10" fillId="0" borderId="11" xfId="0" applyNumberFormat="1" applyFont="1" applyBorder="1" applyAlignment="1">
      <alignment horizontal="right"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2" fontId="0" fillId="39" borderId="0" xfId="0" applyNumberFormat="1" applyFill="1" applyAlignment="1">
      <alignment/>
    </xf>
    <xf numFmtId="0" fontId="8" fillId="40" borderId="11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0" xfId="0" applyFont="1" applyFill="1" applyAlignment="1">
      <alignment/>
    </xf>
    <xf numFmtId="2" fontId="0" fillId="38" borderId="0" xfId="0" applyNumberFormat="1" applyFill="1" applyAlignment="1">
      <alignment/>
    </xf>
    <xf numFmtId="0" fontId="0" fillId="38" borderId="20" xfId="0" applyFill="1" applyBorder="1" applyAlignment="1">
      <alignment/>
    </xf>
    <xf numFmtId="0" fontId="9" fillId="0" borderId="16" xfId="0" applyFont="1" applyBorder="1" applyAlignment="1">
      <alignment/>
    </xf>
    <xf numFmtId="0" fontId="0" fillId="41" borderId="0" xfId="0" applyFont="1" applyFill="1" applyAlignment="1">
      <alignment/>
    </xf>
    <xf numFmtId="2" fontId="26" fillId="41" borderId="0" xfId="0" applyNumberFormat="1" applyFont="1" applyFill="1" applyAlignment="1">
      <alignment/>
    </xf>
    <xf numFmtId="0" fontId="0" fillId="0" borderId="13" xfId="0" applyBorder="1" applyAlignment="1">
      <alignment/>
    </xf>
    <xf numFmtId="0" fontId="25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49" fontId="25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left"/>
    </xf>
    <xf numFmtId="2" fontId="26" fillId="39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25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Alignment="1">
      <alignment/>
    </xf>
    <xf numFmtId="0" fontId="20" fillId="37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36" borderId="11" xfId="0" applyFont="1" applyFill="1" applyBorder="1" applyAlignment="1">
      <alignment/>
    </xf>
    <xf numFmtId="0" fontId="30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40" borderId="11" xfId="0" applyFill="1" applyBorder="1" applyAlignment="1">
      <alignment/>
    </xf>
    <xf numFmtId="0" fontId="9" fillId="39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0" borderId="0" xfId="0" applyNumberFormat="1" applyAlignment="1">
      <alignment/>
    </xf>
    <xf numFmtId="0" fontId="1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9">
      <selection activeCell="A1" sqref="A1:D44"/>
    </sheetView>
  </sheetViews>
  <sheetFormatPr defaultColWidth="11.7109375" defaultRowHeight="12.75"/>
  <cols>
    <col min="1" max="1" width="6.00390625" style="0" customWidth="1"/>
    <col min="2" max="2" width="40.421875" style="0" customWidth="1"/>
    <col min="3" max="3" width="24.421875" style="0" customWidth="1"/>
    <col min="4" max="4" width="23.8515625" style="0" customWidth="1"/>
    <col min="5" max="6" width="11.7109375" style="0" customWidth="1"/>
    <col min="7" max="7" width="28.7109375" style="0" customWidth="1"/>
    <col min="8" max="8" width="18.7109375" style="0" customWidth="1"/>
    <col min="9" max="9" width="15.57421875" style="0" customWidth="1"/>
  </cols>
  <sheetData>
    <row r="1" spans="1:4" ht="30.75" customHeight="1">
      <c r="A1" s="1" t="s">
        <v>0</v>
      </c>
      <c r="B1" s="2"/>
      <c r="C1" s="2"/>
      <c r="D1" s="3"/>
    </row>
    <row r="2" spans="1:4" ht="10.5" customHeight="1">
      <c r="A2" s="4"/>
      <c r="B2" s="5"/>
      <c r="C2" s="6"/>
      <c r="D2" s="7"/>
    </row>
    <row r="3" spans="1:4" ht="18.75">
      <c r="A3" s="8" t="s">
        <v>1</v>
      </c>
      <c r="B3" s="2"/>
      <c r="C3" s="2"/>
      <c r="D3" s="3"/>
    </row>
    <row r="4" spans="1:4" ht="18.75">
      <c r="A4" s="8" t="s">
        <v>2</v>
      </c>
      <c r="B4" s="2"/>
      <c r="C4" s="2"/>
      <c r="D4" s="3"/>
    </row>
    <row r="5" spans="1:4" ht="7.5" customHeight="1">
      <c r="A5" s="8"/>
      <c r="B5" s="2"/>
      <c r="C5" s="2"/>
      <c r="D5" s="3"/>
    </row>
    <row r="6" spans="1:4" ht="18.75">
      <c r="A6" s="9" t="s">
        <v>3</v>
      </c>
      <c r="B6" s="8"/>
      <c r="C6" s="8"/>
      <c r="D6" s="8"/>
    </row>
    <row r="7" spans="1:4" ht="7.5" customHeight="1">
      <c r="A7" s="2"/>
      <c r="B7" s="2"/>
      <c r="C7" s="2"/>
      <c r="D7" s="2"/>
    </row>
    <row r="8" spans="1:4" ht="18.75">
      <c r="A8" s="10" t="s">
        <v>4</v>
      </c>
      <c r="B8" s="11"/>
      <c r="C8" s="12" t="s">
        <v>5</v>
      </c>
      <c r="D8" s="13" t="s">
        <v>6</v>
      </c>
    </row>
    <row r="9" spans="1:4" ht="18.75">
      <c r="A9" s="10" t="s">
        <v>7</v>
      </c>
      <c r="B9" s="14"/>
      <c r="C9" s="15" t="s">
        <v>8</v>
      </c>
      <c r="D9" s="16" t="s">
        <v>9</v>
      </c>
    </row>
    <row r="10" spans="1:4" ht="18.75">
      <c r="A10" s="17">
        <v>1</v>
      </c>
      <c r="B10" s="18" t="s">
        <v>10</v>
      </c>
      <c r="C10" s="19">
        <f>'rozpočet dle §'!D6</f>
        <v>3929700</v>
      </c>
      <c r="D10" s="20">
        <f>C10</f>
        <v>3929700</v>
      </c>
    </row>
    <row r="11" spans="1:4" ht="18.75">
      <c r="A11" s="17">
        <v>2</v>
      </c>
      <c r="B11" s="18" t="s">
        <v>11</v>
      </c>
      <c r="C11" s="19">
        <f>'rozpočet dle §'!D7</f>
        <v>383200</v>
      </c>
      <c r="D11" s="20">
        <f>C11</f>
        <v>383200</v>
      </c>
    </row>
    <row r="12" spans="1:4" ht="18.75">
      <c r="A12" s="17">
        <v>3</v>
      </c>
      <c r="B12" s="18" t="s">
        <v>12</v>
      </c>
      <c r="C12" s="19">
        <f>'rozpočet dle §'!D8</f>
        <v>0</v>
      </c>
      <c r="D12" s="20">
        <f>C12</f>
        <v>0</v>
      </c>
    </row>
    <row r="13" spans="1:4" ht="18.75">
      <c r="A13" s="17">
        <v>4</v>
      </c>
      <c r="B13" s="18" t="s">
        <v>13</v>
      </c>
      <c r="C13" s="19">
        <v>68100</v>
      </c>
      <c r="D13" s="20">
        <v>518100</v>
      </c>
    </row>
    <row r="14" spans="1:4" ht="18.75">
      <c r="A14" s="17"/>
      <c r="B14" s="18" t="s">
        <v>14</v>
      </c>
      <c r="C14" s="19"/>
      <c r="D14" s="20">
        <f>C14</f>
        <v>0</v>
      </c>
    </row>
    <row r="15" spans="1:4" ht="18.75">
      <c r="A15" s="21"/>
      <c r="B15" s="22" t="s">
        <v>15</v>
      </c>
      <c r="C15" s="23">
        <f>'rozpis na pol.'!D19</f>
        <v>68100</v>
      </c>
      <c r="D15" s="20">
        <f>C15</f>
        <v>68100</v>
      </c>
    </row>
    <row r="16" spans="1:4" ht="18.75">
      <c r="A16" s="21"/>
      <c r="B16" s="24" t="s">
        <v>16</v>
      </c>
      <c r="C16" s="23"/>
      <c r="D16" s="20">
        <f>C16</f>
        <v>0</v>
      </c>
    </row>
    <row r="17" spans="1:4" ht="18.75">
      <c r="A17" s="21"/>
      <c r="B17" s="22" t="s">
        <v>17</v>
      </c>
      <c r="C17" s="23"/>
      <c r="D17" s="20">
        <f>C17</f>
        <v>0</v>
      </c>
    </row>
    <row r="18" spans="1:4" ht="18.75">
      <c r="A18" s="21"/>
      <c r="B18" s="22" t="s">
        <v>18</v>
      </c>
      <c r="C18" s="23"/>
      <c r="D18" s="20">
        <f>C18</f>
        <v>0</v>
      </c>
    </row>
    <row r="19" spans="1:4" ht="28.5" customHeight="1">
      <c r="A19" s="25">
        <v>5</v>
      </c>
      <c r="B19" s="10" t="s">
        <v>19</v>
      </c>
      <c r="C19" s="26">
        <f>C10+C11+C12+C13</f>
        <v>4381000</v>
      </c>
      <c r="D19" s="20">
        <f>D10+D11+D13</f>
        <v>4831000</v>
      </c>
    </row>
    <row r="20" spans="1:4" ht="18.75">
      <c r="A20" s="17">
        <v>6</v>
      </c>
      <c r="B20" s="18" t="s">
        <v>20</v>
      </c>
      <c r="C20" s="19">
        <v>3098600</v>
      </c>
      <c r="D20" s="20">
        <v>3118600</v>
      </c>
    </row>
    <row r="21" spans="1:4" ht="18.75">
      <c r="A21" s="21"/>
      <c r="B21" s="22" t="s">
        <v>21</v>
      </c>
      <c r="C21" s="19"/>
      <c r="D21" s="20">
        <f>C21</f>
        <v>0</v>
      </c>
    </row>
    <row r="22" spans="1:4" ht="18.75">
      <c r="A22" s="17">
        <v>7</v>
      </c>
      <c r="B22" s="18" t="s">
        <v>22</v>
      </c>
      <c r="C22" s="19">
        <f>'rozpočet dle §'!E29</f>
        <v>350000</v>
      </c>
      <c r="D22" s="20">
        <f>C22</f>
        <v>350000</v>
      </c>
    </row>
    <row r="23" spans="1:4" ht="27" customHeight="1">
      <c r="A23" s="25">
        <v>8</v>
      </c>
      <c r="B23" s="10" t="s">
        <v>23</v>
      </c>
      <c r="C23" s="26">
        <f>C20+C22</f>
        <v>3448600</v>
      </c>
      <c r="D23" s="20">
        <f>D20+D22</f>
        <v>3468600</v>
      </c>
    </row>
    <row r="24" spans="1:4" ht="27" customHeight="1">
      <c r="A24" s="25">
        <v>9</v>
      </c>
      <c r="B24" s="10" t="s">
        <v>24</v>
      </c>
      <c r="C24" s="27">
        <f>C19-C23</f>
        <v>932400</v>
      </c>
      <c r="D24" s="20">
        <f>D19-D23</f>
        <v>1362400</v>
      </c>
    </row>
    <row r="25" spans="1:4" ht="18.75">
      <c r="A25" s="25">
        <v>10</v>
      </c>
      <c r="B25" s="10" t="s">
        <v>25</v>
      </c>
      <c r="C25" s="28">
        <f>C24</f>
        <v>932400</v>
      </c>
      <c r="D25" s="20">
        <f>D24</f>
        <v>1362400</v>
      </c>
    </row>
    <row r="26" spans="1:4" ht="18.75">
      <c r="A26" s="29"/>
      <c r="B26" s="18" t="s">
        <v>14</v>
      </c>
      <c r="C26" s="30"/>
      <c r="D26" s="20">
        <f>C26</f>
        <v>0</v>
      </c>
    </row>
    <row r="27" spans="1:4" ht="18.75">
      <c r="A27" s="18"/>
      <c r="B27" s="22" t="s">
        <v>26</v>
      </c>
      <c r="C27" s="28">
        <f>C25</f>
        <v>932400</v>
      </c>
      <c r="D27" s="20">
        <f>D24</f>
        <v>1362400</v>
      </c>
    </row>
    <row r="28" spans="1:4" ht="18.75">
      <c r="A28" s="18"/>
      <c r="B28" s="22" t="s">
        <v>27</v>
      </c>
      <c r="C28" s="31" t="s">
        <v>28</v>
      </c>
      <c r="D28" s="32" t="str">
        <f>C28</f>
        <v>+</v>
      </c>
    </row>
    <row r="29" spans="1:4" ht="18.75">
      <c r="A29" s="18"/>
      <c r="B29" s="22" t="s">
        <v>29</v>
      </c>
      <c r="C29" s="31" t="s">
        <v>30</v>
      </c>
      <c r="D29" s="32" t="str">
        <f>C29</f>
        <v>-</v>
      </c>
    </row>
    <row r="30" spans="1:4" ht="18.75">
      <c r="A30" s="18"/>
      <c r="B30" s="24" t="s">
        <v>31</v>
      </c>
      <c r="C30" s="31" t="s">
        <v>28</v>
      </c>
      <c r="D30" s="32" t="str">
        <f>C30</f>
        <v>+</v>
      </c>
    </row>
    <row r="31" spans="1:4" ht="18.75">
      <c r="A31" s="18"/>
      <c r="B31" s="24" t="s">
        <v>32</v>
      </c>
      <c r="C31" s="31" t="s">
        <v>30</v>
      </c>
      <c r="D31" s="32" t="str">
        <f>C31</f>
        <v>-</v>
      </c>
    </row>
    <row r="32" spans="1:4" ht="15.75">
      <c r="A32" s="2"/>
      <c r="B32" s="2"/>
      <c r="C32" s="2"/>
      <c r="D32" s="2"/>
    </row>
    <row r="33" spans="1:3" ht="13.5">
      <c r="A33" s="33" t="s">
        <v>33</v>
      </c>
      <c r="C33" s="34"/>
    </row>
    <row r="34" spans="1:3" ht="12.75">
      <c r="A34" t="s">
        <v>34</v>
      </c>
      <c r="C34" s="34"/>
    </row>
    <row r="35" ht="12.75">
      <c r="D35" t="s">
        <v>35</v>
      </c>
    </row>
    <row r="36" ht="12.75">
      <c r="D36" t="s">
        <v>36</v>
      </c>
    </row>
    <row r="37" spans="1:3" ht="12.75">
      <c r="A37" s="35" t="s">
        <v>37</v>
      </c>
      <c r="B37" s="36"/>
      <c r="C37" s="37">
        <v>43801</v>
      </c>
    </row>
    <row r="38" spans="1:5" ht="7.5" customHeight="1">
      <c r="A38" s="36"/>
      <c r="B38" s="35"/>
      <c r="E38" s="38"/>
    </row>
    <row r="39" spans="1:3" ht="12.75">
      <c r="A39" s="35" t="s">
        <v>38</v>
      </c>
      <c r="B39" s="35"/>
      <c r="C39" s="37">
        <v>43819</v>
      </c>
    </row>
    <row r="40" spans="1:3" ht="7.5" customHeight="1">
      <c r="A40" s="35"/>
      <c r="B40" s="35"/>
      <c r="C40" s="39"/>
    </row>
    <row r="41" spans="1:3" ht="12.75">
      <c r="A41" s="35" t="s">
        <v>39</v>
      </c>
      <c r="B41" s="36"/>
      <c r="C41" s="37">
        <v>43818</v>
      </c>
    </row>
    <row r="42" spans="1:4" ht="12.75">
      <c r="A42" s="35"/>
      <c r="B42" s="40"/>
      <c r="C42" s="39"/>
      <c r="D42" s="39"/>
    </row>
    <row r="43" spans="1:4" ht="15">
      <c r="A43" s="41" t="s">
        <v>40</v>
      </c>
      <c r="B43" s="42"/>
      <c r="C43" s="43"/>
      <c r="D43" s="44"/>
    </row>
    <row r="44" spans="1:4" ht="12.75">
      <c r="A44" s="45" t="s">
        <v>41</v>
      </c>
      <c r="B44" s="42"/>
      <c r="C44" s="42"/>
      <c r="D44" s="46" t="s">
        <v>42</v>
      </c>
    </row>
    <row r="45" spans="2:4" ht="12.75">
      <c r="B45" s="47"/>
      <c r="C45" s="42"/>
      <c r="D45" s="42"/>
    </row>
  </sheetData>
  <sheetProtection selectLockedCells="1" selectUnlockedCells="1"/>
  <printOptions/>
  <pageMargins left="0.25" right="0.25" top="0.75" bottom="0.75" header="0.5118055555555555" footer="0.511805555555555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5">
      <selection activeCell="A1" sqref="A1:E56"/>
    </sheetView>
  </sheetViews>
  <sheetFormatPr defaultColWidth="11.7109375" defaultRowHeight="7.5" customHeight="1"/>
  <cols>
    <col min="1" max="1" width="14.140625" style="0" customWidth="1"/>
    <col min="2" max="2" width="11.421875" style="0" customWidth="1"/>
    <col min="3" max="3" width="32.8515625" style="34" customWidth="1"/>
    <col min="4" max="4" width="17.00390625" style="0" customWidth="1"/>
    <col min="5" max="5" width="17.140625" style="0" customWidth="1"/>
    <col min="6" max="6" width="11.7109375" style="0" customWidth="1"/>
    <col min="7" max="7" width="7.7109375" style="0" customWidth="1"/>
    <col min="8" max="8" width="9.7109375" style="0" customWidth="1"/>
    <col min="9" max="9" width="21.140625" style="0" customWidth="1"/>
    <col min="10" max="10" width="19.57421875" style="0" customWidth="1"/>
    <col min="11" max="11" width="21.421875" style="0" customWidth="1"/>
  </cols>
  <sheetData>
    <row r="1" spans="1:3" ht="23.25" customHeight="1">
      <c r="A1" s="48" t="s">
        <v>43</v>
      </c>
      <c r="C1"/>
    </row>
    <row r="2" ht="7.5" customHeight="1">
      <c r="C2"/>
    </row>
    <row r="3" spans="1:5" ht="18" customHeight="1">
      <c r="A3" s="49" t="s">
        <v>44</v>
      </c>
      <c r="B3" s="50"/>
      <c r="C3" s="51"/>
      <c r="D3" s="52"/>
      <c r="E3" s="53"/>
    </row>
    <row r="4" spans="1:3" ht="7.5" customHeight="1">
      <c r="A4" s="2"/>
      <c r="B4" s="2"/>
      <c r="C4"/>
    </row>
    <row r="5" spans="1:5" ht="12.75" customHeight="1">
      <c r="A5" s="54" t="s">
        <v>45</v>
      </c>
      <c r="B5" s="55"/>
      <c r="C5" s="56"/>
      <c r="D5" s="57"/>
      <c r="E5" s="57"/>
    </row>
    <row r="6" spans="1:5" ht="12.75" customHeight="1">
      <c r="A6" s="58" t="s">
        <v>46</v>
      </c>
      <c r="B6" s="18" t="s">
        <v>47</v>
      </c>
      <c r="C6" s="59" t="s">
        <v>48</v>
      </c>
      <c r="D6" s="60">
        <f>'rozpis na pol.'!I18</f>
        <v>3929700</v>
      </c>
      <c r="E6" s="61"/>
    </row>
    <row r="7" spans="1:5" ht="12.75" customHeight="1">
      <c r="A7" s="58" t="s">
        <v>49</v>
      </c>
      <c r="B7" s="18" t="s">
        <v>47</v>
      </c>
      <c r="C7" s="59" t="s">
        <v>50</v>
      </c>
      <c r="D7" s="62">
        <f>'rozpis na pol.'!J34</f>
        <v>383200</v>
      </c>
      <c r="E7" s="61"/>
    </row>
    <row r="8" spans="1:5" ht="12.75" customHeight="1">
      <c r="A8" s="58" t="s">
        <v>51</v>
      </c>
      <c r="B8" s="18" t="s">
        <v>47</v>
      </c>
      <c r="C8" s="59" t="s">
        <v>52</v>
      </c>
      <c r="D8" s="62">
        <v>0</v>
      </c>
      <c r="E8" s="61"/>
    </row>
    <row r="9" spans="1:5" ht="12.75" customHeight="1">
      <c r="A9" s="58" t="s">
        <v>53</v>
      </c>
      <c r="B9" s="18" t="s">
        <v>54</v>
      </c>
      <c r="C9" s="59" t="s">
        <v>55</v>
      </c>
      <c r="D9" s="62">
        <f>'rozpis na pol.'!I20</f>
        <v>518100</v>
      </c>
      <c r="E9" s="61"/>
    </row>
    <row r="10" spans="1:5" ht="15.75" customHeight="1">
      <c r="A10" s="63" t="s">
        <v>56</v>
      </c>
      <c r="B10" s="64" t="s">
        <v>57</v>
      </c>
      <c r="C10" s="65"/>
      <c r="D10" s="66">
        <f>D9+D8+D7+D6</f>
        <v>4831000</v>
      </c>
      <c r="E10" s="67"/>
    </row>
    <row r="11" spans="1:5" ht="7.5" customHeight="1">
      <c r="A11" s="49"/>
      <c r="B11" s="50"/>
      <c r="C11" s="51"/>
      <c r="D11" s="52"/>
      <c r="E11" s="53"/>
    </row>
    <row r="12" spans="1:11" ht="14.25" customHeight="1">
      <c r="A12" s="68" t="s">
        <v>58</v>
      </c>
      <c r="B12" s="55"/>
      <c r="C12" s="69" t="s">
        <v>59</v>
      </c>
      <c r="D12" s="57"/>
      <c r="E12" s="57"/>
      <c r="F12" s="70"/>
      <c r="G12" s="70"/>
      <c r="H12" s="71"/>
      <c r="I12" s="72"/>
      <c r="J12" s="73"/>
      <c r="K12" s="74"/>
    </row>
    <row r="13" spans="1:11" ht="13.5" customHeight="1">
      <c r="A13" s="75">
        <v>1031</v>
      </c>
      <c r="B13" s="61"/>
      <c r="C13" s="59" t="s">
        <v>60</v>
      </c>
      <c r="D13" s="61"/>
      <c r="E13" s="76">
        <f>'rozpis na pol.'!E52</f>
        <v>200000</v>
      </c>
      <c r="H13" s="77"/>
      <c r="I13" s="72"/>
      <c r="J13" s="73"/>
      <c r="K13" s="78"/>
    </row>
    <row r="14" spans="1:5" ht="13.5" customHeight="1">
      <c r="A14" s="75">
        <v>1036</v>
      </c>
      <c r="B14" s="61"/>
      <c r="C14" s="59" t="s">
        <v>61</v>
      </c>
      <c r="D14" s="61"/>
      <c r="E14" s="76">
        <f>'rozpis na pol.'!E53</f>
        <v>50000</v>
      </c>
    </row>
    <row r="15" spans="1:11" ht="13.5" customHeight="1">
      <c r="A15" s="75">
        <v>2212</v>
      </c>
      <c r="B15" s="61"/>
      <c r="C15" s="59" t="s">
        <v>62</v>
      </c>
      <c r="D15" s="61"/>
      <c r="E15" s="76">
        <f>'rozpis na pol.'!E55</f>
        <v>100000</v>
      </c>
      <c r="K15" s="79"/>
    </row>
    <row r="16" spans="1:5" ht="13.5" customHeight="1">
      <c r="A16" s="75">
        <v>2219</v>
      </c>
      <c r="B16" s="61"/>
      <c r="C16" s="59" t="s">
        <v>63</v>
      </c>
      <c r="D16" s="61"/>
      <c r="E16" s="76">
        <f>'rozpis na pol.'!E59</f>
        <v>100000</v>
      </c>
    </row>
    <row r="17" spans="1:5" ht="13.5" customHeight="1">
      <c r="A17" s="75">
        <v>2310</v>
      </c>
      <c r="B17" s="61"/>
      <c r="C17" s="61" t="s">
        <v>64</v>
      </c>
      <c r="D17" s="61"/>
      <c r="E17" s="76">
        <f>'rozpis na pol.'!E60</f>
        <v>50000</v>
      </c>
    </row>
    <row r="18" spans="1:5" ht="13.5" customHeight="1">
      <c r="A18" s="75">
        <v>2341</v>
      </c>
      <c r="B18" s="61"/>
      <c r="C18" s="59" t="s">
        <v>65</v>
      </c>
      <c r="D18" s="61"/>
      <c r="E18" s="76">
        <f>'rozpis na pol.'!E62</f>
        <v>100000</v>
      </c>
    </row>
    <row r="19" spans="1:5" ht="13.5" customHeight="1">
      <c r="A19" s="75">
        <v>3111</v>
      </c>
      <c r="B19" s="61"/>
      <c r="C19" s="59" t="s">
        <v>66</v>
      </c>
      <c r="D19" s="61"/>
      <c r="E19" s="76">
        <f>'rozpis na pol.'!E65</f>
        <v>3000</v>
      </c>
    </row>
    <row r="20" spans="1:12" ht="13.5" customHeight="1">
      <c r="A20" s="75">
        <v>3113</v>
      </c>
      <c r="B20" s="61"/>
      <c r="C20" s="59" t="s">
        <v>67</v>
      </c>
      <c r="D20" s="61"/>
      <c r="E20" s="80">
        <f>'rozpis na pol.'!E68</f>
        <v>3000</v>
      </c>
      <c r="H20" s="81"/>
      <c r="I20" s="73"/>
      <c r="J20" s="82"/>
      <c r="K20" s="73"/>
      <c r="L20" s="74"/>
    </row>
    <row r="21" spans="1:12" ht="13.5" customHeight="1">
      <c r="A21" s="75">
        <v>3319</v>
      </c>
      <c r="B21" s="61"/>
      <c r="C21" s="59" t="s">
        <v>68</v>
      </c>
      <c r="D21" s="61"/>
      <c r="E21" s="76">
        <f>'rozpis na pol.'!E72</f>
        <v>11000</v>
      </c>
      <c r="H21" s="81"/>
      <c r="I21" s="73"/>
      <c r="J21" s="82"/>
      <c r="K21" s="73"/>
      <c r="L21" s="74"/>
    </row>
    <row r="22" spans="1:12" ht="13.5" customHeight="1">
      <c r="A22" s="75">
        <v>3341</v>
      </c>
      <c r="B22" s="75"/>
      <c r="C22" s="59" t="s">
        <v>69</v>
      </c>
      <c r="D22" s="61"/>
      <c r="E22" s="76">
        <f>'rozpis na pol.'!E73</f>
        <v>10000</v>
      </c>
      <c r="H22" s="81"/>
      <c r="I22" s="81"/>
      <c r="J22" s="82"/>
      <c r="K22" s="73"/>
      <c r="L22" s="74"/>
    </row>
    <row r="23" spans="1:12" ht="13.5" customHeight="1">
      <c r="A23" s="75">
        <v>3399</v>
      </c>
      <c r="B23" s="61"/>
      <c r="C23" s="59" t="s">
        <v>70</v>
      </c>
      <c r="D23" s="61"/>
      <c r="E23" s="76">
        <f>'rozpis na pol.'!E80</f>
        <v>150000</v>
      </c>
      <c r="L23" s="83"/>
    </row>
    <row r="24" spans="1:5" ht="13.5" customHeight="1">
      <c r="A24" s="75">
        <v>3412</v>
      </c>
      <c r="B24" s="61"/>
      <c r="C24" s="59" t="s">
        <v>71</v>
      </c>
      <c r="D24" s="61"/>
      <c r="E24" s="76">
        <f>'rozpis na pol.'!E85</f>
        <v>50000</v>
      </c>
    </row>
    <row r="25" spans="1:5" ht="13.5" customHeight="1">
      <c r="A25" s="75">
        <v>3419</v>
      </c>
      <c r="B25" s="61"/>
      <c r="C25" s="61" t="s">
        <v>72</v>
      </c>
      <c r="D25" s="61"/>
      <c r="E25" s="76">
        <f>'rozpis na pol.'!E87</f>
        <v>10000</v>
      </c>
    </row>
    <row r="26" spans="1:5" ht="13.5" customHeight="1">
      <c r="A26" s="75">
        <v>3421</v>
      </c>
      <c r="B26" s="61"/>
      <c r="C26" s="59" t="s">
        <v>73</v>
      </c>
      <c r="D26" s="61"/>
      <c r="E26" s="76">
        <f>'rozpis na pol.'!E96</f>
        <v>30000</v>
      </c>
    </row>
    <row r="27" spans="1:5" ht="13.5" customHeight="1">
      <c r="A27" s="75">
        <v>3613</v>
      </c>
      <c r="B27" s="61"/>
      <c r="C27" s="59" t="s">
        <v>74</v>
      </c>
      <c r="D27" s="61"/>
      <c r="E27" s="76">
        <f>'rozpis na pol.'!E99</f>
        <v>5000</v>
      </c>
    </row>
    <row r="28" spans="1:5" ht="13.5" customHeight="1">
      <c r="A28" s="75">
        <v>3631</v>
      </c>
      <c r="B28" s="61"/>
      <c r="C28" s="59" t="s">
        <v>75</v>
      </c>
      <c r="D28" s="61"/>
      <c r="E28" s="76">
        <f>'rozpis na pol.'!E104</f>
        <v>40000</v>
      </c>
    </row>
    <row r="29" spans="1:5" ht="13.5" customHeight="1">
      <c r="A29" s="75">
        <v>3639</v>
      </c>
      <c r="B29" s="75">
        <v>6121</v>
      </c>
      <c r="C29" s="59" t="s">
        <v>76</v>
      </c>
      <c r="D29" s="61"/>
      <c r="E29" s="76">
        <f>'rozpis na pol.'!E119</f>
        <v>350000</v>
      </c>
    </row>
    <row r="30" spans="1:5" ht="13.5" customHeight="1">
      <c r="A30" s="75">
        <v>3639</v>
      </c>
      <c r="B30" s="61"/>
      <c r="C30" s="59" t="s">
        <v>76</v>
      </c>
      <c r="D30" s="61"/>
      <c r="E30" s="76">
        <f>'rozpis na pol.'!E120-E29</f>
        <v>220000</v>
      </c>
    </row>
    <row r="31" spans="1:5" ht="13.5" customHeight="1">
      <c r="A31" s="75">
        <v>3721</v>
      </c>
      <c r="B31" s="61"/>
      <c r="C31" s="59" t="s">
        <v>77</v>
      </c>
      <c r="D31" s="61"/>
      <c r="E31" s="76">
        <f>'rozpis na pol.'!E121</f>
        <v>10000</v>
      </c>
    </row>
    <row r="32" spans="1:5" ht="13.5" customHeight="1">
      <c r="A32" s="75">
        <v>3722</v>
      </c>
      <c r="B32" s="61"/>
      <c r="C32" s="59" t="s">
        <v>78</v>
      </c>
      <c r="D32" s="61"/>
      <c r="E32" s="76">
        <f>'rozpis na pol.'!E123</f>
        <v>160000</v>
      </c>
    </row>
    <row r="33" spans="1:5" ht="13.5" customHeight="1">
      <c r="A33" s="75">
        <v>3723</v>
      </c>
      <c r="B33" s="61"/>
      <c r="C33" s="59" t="s">
        <v>79</v>
      </c>
      <c r="D33" s="61"/>
      <c r="E33" s="76">
        <f>'rozpis na pol.'!E126</f>
        <v>12000</v>
      </c>
    </row>
    <row r="34" spans="1:5" ht="13.5" customHeight="1">
      <c r="A34" s="75">
        <v>3725</v>
      </c>
      <c r="B34" s="61"/>
      <c r="C34" s="59" t="s">
        <v>80</v>
      </c>
      <c r="D34" s="61"/>
      <c r="E34" s="76">
        <f>'rozpis na pol.'!E131</f>
        <v>140000</v>
      </c>
    </row>
    <row r="35" spans="1:5" ht="13.5" customHeight="1">
      <c r="A35" s="75">
        <v>3745</v>
      </c>
      <c r="B35" s="61"/>
      <c r="C35" s="59" t="s">
        <v>81</v>
      </c>
      <c r="D35" s="61"/>
      <c r="E35" s="76">
        <f>'rozpis na pol.'!E138</f>
        <v>500000</v>
      </c>
    </row>
    <row r="36" spans="1:5" ht="13.5" customHeight="1">
      <c r="A36" s="75">
        <v>3900</v>
      </c>
      <c r="B36" s="61"/>
      <c r="C36" s="59" t="s">
        <v>82</v>
      </c>
      <c r="D36" s="61"/>
      <c r="E36" s="76">
        <f>'rozpis na pol.'!E139</f>
        <v>25000</v>
      </c>
    </row>
    <row r="37" spans="1:5" ht="13.5" customHeight="1">
      <c r="A37" s="75">
        <v>4379</v>
      </c>
      <c r="B37" s="61"/>
      <c r="C37" s="61" t="s">
        <v>83</v>
      </c>
      <c r="D37" s="61"/>
      <c r="E37" s="76">
        <f>'rozpis na pol.'!E141</f>
        <v>2000</v>
      </c>
    </row>
    <row r="38" spans="1:5" ht="13.5" customHeight="1">
      <c r="A38" s="75">
        <v>5213</v>
      </c>
      <c r="B38" s="61"/>
      <c r="C38" s="59" t="s">
        <v>84</v>
      </c>
      <c r="D38" s="61"/>
      <c r="E38" s="76">
        <f>'rozpis na pol.'!E143</f>
        <v>10000</v>
      </c>
    </row>
    <row r="39" spans="1:5" ht="13.5" customHeight="1">
      <c r="A39" s="75">
        <v>5512</v>
      </c>
      <c r="B39" s="61"/>
      <c r="C39" s="59" t="s">
        <v>85</v>
      </c>
      <c r="D39" s="61"/>
      <c r="E39" s="76">
        <f>'rozpis na pol.'!E155-'rozpis na pol.'!E154</f>
        <v>163000</v>
      </c>
    </row>
    <row r="40" spans="1:5" ht="13.5" customHeight="1">
      <c r="A40" s="75">
        <v>6112</v>
      </c>
      <c r="B40" s="61"/>
      <c r="C40" s="59" t="s">
        <v>86</v>
      </c>
      <c r="D40" s="61"/>
      <c r="E40" s="76">
        <f>'rozpis na pol.'!E158</f>
        <v>518000</v>
      </c>
    </row>
    <row r="41" spans="1:5" ht="13.5" customHeight="1">
      <c r="A41" s="75">
        <v>6171</v>
      </c>
      <c r="B41" s="61"/>
      <c r="C41" s="59" t="s">
        <v>87</v>
      </c>
      <c r="D41" s="61"/>
      <c r="E41" s="76">
        <f>'rozpis na pol.'!E176</f>
        <v>370000</v>
      </c>
    </row>
    <row r="42" spans="1:5" ht="13.5" customHeight="1">
      <c r="A42" s="75">
        <v>6310</v>
      </c>
      <c r="B42" s="61"/>
      <c r="C42" s="59" t="s">
        <v>88</v>
      </c>
      <c r="D42" s="61"/>
      <c r="E42" s="76">
        <f>'rozpis na pol.'!E177</f>
        <v>6000</v>
      </c>
    </row>
    <row r="43" spans="1:5" ht="13.5" customHeight="1">
      <c r="A43" s="75">
        <v>6320</v>
      </c>
      <c r="B43" s="61"/>
      <c r="C43" s="59" t="s">
        <v>89</v>
      </c>
      <c r="D43" s="61"/>
      <c r="E43" s="76">
        <f>'rozpis na pol.'!E179</f>
        <v>7000</v>
      </c>
    </row>
    <row r="44" spans="1:5" ht="13.5" customHeight="1">
      <c r="A44" s="75">
        <v>6399</v>
      </c>
      <c r="B44" s="61"/>
      <c r="C44" s="59" t="s">
        <v>90</v>
      </c>
      <c r="D44" s="61"/>
      <c r="E44" s="76">
        <f>'rozpis na pol.'!E181</f>
        <v>50000</v>
      </c>
    </row>
    <row r="45" spans="1:5" ht="13.5" customHeight="1">
      <c r="A45" s="75">
        <v>6402</v>
      </c>
      <c r="B45" s="61"/>
      <c r="C45" s="61" t="s">
        <v>91</v>
      </c>
      <c r="D45" s="61"/>
      <c r="E45" s="76">
        <f>'rozpis na pol.'!E183</f>
        <v>13600</v>
      </c>
    </row>
    <row r="46" spans="1:5" ht="15.75" customHeight="1">
      <c r="A46" s="84" t="s">
        <v>92</v>
      </c>
      <c r="B46" s="85"/>
      <c r="C46" s="86"/>
      <c r="D46" s="87"/>
      <c r="E46" s="88">
        <f>SUM(E13:E45)</f>
        <v>3468600</v>
      </c>
    </row>
    <row r="47" spans="1:5" ht="12.75" customHeight="1">
      <c r="A47" s="89" t="s">
        <v>30</v>
      </c>
      <c r="B47" s="90">
        <v>8115</v>
      </c>
      <c r="C47" s="91" t="s">
        <v>93</v>
      </c>
      <c r="D47" s="75"/>
      <c r="E47" s="92">
        <f>D10-E46</f>
        <v>1362400</v>
      </c>
    </row>
    <row r="48" spans="1:5" ht="15" customHeight="1">
      <c r="A48" s="93" t="s">
        <v>94</v>
      </c>
      <c r="B48" s="94"/>
      <c r="C48" s="95"/>
      <c r="D48" s="96"/>
      <c r="E48" s="96">
        <f>E46+E47</f>
        <v>4831000</v>
      </c>
    </row>
    <row r="50" spans="3:4" ht="8.25" customHeight="1">
      <c r="C50" s="2"/>
      <c r="D50" s="2"/>
    </row>
    <row r="51" ht="13.5" customHeight="1">
      <c r="C51"/>
    </row>
    <row r="52" ht="17.25" customHeight="1">
      <c r="C52"/>
    </row>
    <row r="53" ht="13.5" customHeight="1">
      <c r="C53"/>
    </row>
    <row r="54" ht="14.25" customHeight="1">
      <c r="C54"/>
    </row>
    <row r="55" ht="7.5" customHeight="1">
      <c r="C55"/>
    </row>
    <row r="56" spans="3:5" ht="15.75" customHeight="1">
      <c r="C56"/>
      <c r="E56" s="46" t="s">
        <v>95</v>
      </c>
    </row>
    <row r="57" ht="15" customHeight="1">
      <c r="C57"/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printOptions/>
  <pageMargins left="0.5118055555555555" right="0.5118055555555555" top="0.43333333333333335" bottom="0.4333333333333333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77">
      <selection activeCell="A1" sqref="A1:F200"/>
    </sheetView>
  </sheetViews>
  <sheetFormatPr defaultColWidth="11.7109375" defaultRowHeight="12.75"/>
  <cols>
    <col min="1" max="1" width="13.28125" style="0" customWidth="1"/>
    <col min="2" max="2" width="10.00390625" style="0" customWidth="1"/>
    <col min="3" max="3" width="31.28125" style="0" customWidth="1"/>
    <col min="4" max="5" width="15.28125" style="0" customWidth="1"/>
    <col min="6" max="7" width="11.7109375" style="0" customWidth="1"/>
    <col min="8" max="8" width="18.28125" style="0" customWidth="1"/>
    <col min="9" max="9" width="25.57421875" style="0" customWidth="1"/>
    <col min="10" max="10" width="17.421875" style="0" customWidth="1"/>
  </cols>
  <sheetData>
    <row r="1" spans="1:5" ht="24" customHeight="1">
      <c r="A1" s="49" t="s">
        <v>96</v>
      </c>
      <c r="B1" s="50"/>
      <c r="C1" s="52"/>
      <c r="D1" s="52"/>
      <c r="E1" s="53" t="s">
        <v>97</v>
      </c>
    </row>
    <row r="2" spans="1:2" ht="7.5" customHeight="1">
      <c r="A2" s="2"/>
      <c r="B2" s="2"/>
    </row>
    <row r="3" spans="1:5" ht="22.5" customHeight="1">
      <c r="A3" s="97" t="s">
        <v>45</v>
      </c>
      <c r="B3" s="98"/>
      <c r="C3" s="67"/>
      <c r="D3" s="67" t="s">
        <v>98</v>
      </c>
      <c r="E3" s="67" t="s">
        <v>99</v>
      </c>
    </row>
    <row r="4" spans="1:7" ht="15.75">
      <c r="A4" s="99" t="s">
        <v>100</v>
      </c>
      <c r="B4" s="18" t="s">
        <v>101</v>
      </c>
      <c r="C4" s="61" t="s">
        <v>102</v>
      </c>
      <c r="D4" s="61"/>
      <c r="E4" s="61"/>
      <c r="G4" t="s">
        <v>103</v>
      </c>
    </row>
    <row r="5" spans="1:9" ht="15" customHeight="1">
      <c r="A5" s="99"/>
      <c r="B5" s="100">
        <v>1111</v>
      </c>
      <c r="C5" s="61" t="s">
        <v>104</v>
      </c>
      <c r="D5" s="61">
        <v>919800</v>
      </c>
      <c r="E5" s="61"/>
      <c r="G5" s="18">
        <v>1111</v>
      </c>
      <c r="H5" s="61" t="s">
        <v>104</v>
      </c>
      <c r="I5" s="61">
        <f aca="true" t="shared" si="0" ref="I5:I17">D5</f>
        <v>919800</v>
      </c>
    </row>
    <row r="6" spans="1:9" ht="15" customHeight="1">
      <c r="A6" s="99"/>
      <c r="B6" s="100">
        <v>1112</v>
      </c>
      <c r="C6" s="61" t="s">
        <v>105</v>
      </c>
      <c r="D6" s="61">
        <v>19000</v>
      </c>
      <c r="E6" s="61"/>
      <c r="G6" s="18">
        <v>1112</v>
      </c>
      <c r="H6" s="61" t="s">
        <v>105</v>
      </c>
      <c r="I6" s="61">
        <f t="shared" si="0"/>
        <v>19000</v>
      </c>
    </row>
    <row r="7" spans="1:9" ht="15" customHeight="1">
      <c r="A7" s="99"/>
      <c r="B7" s="100">
        <v>1113</v>
      </c>
      <c r="C7" s="61" t="s">
        <v>106</v>
      </c>
      <c r="D7" s="61">
        <v>70000</v>
      </c>
      <c r="E7" s="61"/>
      <c r="G7" s="18">
        <v>1113</v>
      </c>
      <c r="H7" s="61" t="s">
        <v>106</v>
      </c>
      <c r="I7" s="61">
        <f t="shared" si="0"/>
        <v>70000</v>
      </c>
    </row>
    <row r="8" spans="1:9" ht="15" customHeight="1">
      <c r="A8" s="99"/>
      <c r="B8" s="100">
        <v>1121</v>
      </c>
      <c r="C8" s="61" t="s">
        <v>107</v>
      </c>
      <c r="D8" s="61">
        <v>704700</v>
      </c>
      <c r="E8" s="61"/>
      <c r="G8" s="18">
        <v>1121</v>
      </c>
      <c r="H8" s="61" t="s">
        <v>107</v>
      </c>
      <c r="I8" s="61">
        <f t="shared" si="0"/>
        <v>704700</v>
      </c>
    </row>
    <row r="9" spans="1:9" ht="15" customHeight="1">
      <c r="A9" s="99"/>
      <c r="B9" s="100">
        <v>1122</v>
      </c>
      <c r="C9" s="61" t="s">
        <v>108</v>
      </c>
      <c r="D9" s="61">
        <v>50000</v>
      </c>
      <c r="E9" s="61"/>
      <c r="G9" s="18">
        <v>1122</v>
      </c>
      <c r="H9" s="61" t="s">
        <v>108</v>
      </c>
      <c r="I9" s="61">
        <f t="shared" si="0"/>
        <v>50000</v>
      </c>
    </row>
    <row r="10" spans="1:9" ht="15" customHeight="1">
      <c r="A10" s="99"/>
      <c r="B10" s="100">
        <v>1211</v>
      </c>
      <c r="C10" s="61" t="s">
        <v>109</v>
      </c>
      <c r="D10" s="61">
        <v>1613700</v>
      </c>
      <c r="E10" s="61"/>
      <c r="G10" s="18">
        <v>1211</v>
      </c>
      <c r="H10" s="61" t="s">
        <v>109</v>
      </c>
      <c r="I10" s="61">
        <f t="shared" si="0"/>
        <v>1613700</v>
      </c>
    </row>
    <row r="11" spans="1:9" ht="15" customHeight="1">
      <c r="A11" s="99"/>
      <c r="B11" s="100">
        <v>1334</v>
      </c>
      <c r="C11" s="61" t="s">
        <v>110</v>
      </c>
      <c r="D11" s="61">
        <v>3000</v>
      </c>
      <c r="E11" s="61"/>
      <c r="G11" s="18">
        <v>1334</v>
      </c>
      <c r="H11" s="61" t="s">
        <v>110</v>
      </c>
      <c r="I11" s="61">
        <f t="shared" si="0"/>
        <v>3000</v>
      </c>
    </row>
    <row r="12" spans="1:9" ht="15" customHeight="1">
      <c r="A12" s="99"/>
      <c r="B12" s="100">
        <v>1335</v>
      </c>
      <c r="C12" s="61" t="s">
        <v>111</v>
      </c>
      <c r="D12" s="61">
        <v>0</v>
      </c>
      <c r="E12" s="61"/>
      <c r="G12" s="18">
        <v>1335</v>
      </c>
      <c r="H12" s="61" t="s">
        <v>111</v>
      </c>
      <c r="I12" s="61">
        <f t="shared" si="0"/>
        <v>0</v>
      </c>
    </row>
    <row r="13" spans="1:9" ht="15" customHeight="1">
      <c r="A13" s="99"/>
      <c r="B13" s="100">
        <v>1340</v>
      </c>
      <c r="C13" s="61" t="s">
        <v>112</v>
      </c>
      <c r="D13" s="61">
        <v>97000</v>
      </c>
      <c r="E13" s="61"/>
      <c r="G13" s="18">
        <v>1340</v>
      </c>
      <c r="H13" s="61" t="s">
        <v>112</v>
      </c>
      <c r="I13" s="61">
        <f t="shared" si="0"/>
        <v>97000</v>
      </c>
    </row>
    <row r="14" spans="1:9" ht="15" customHeight="1">
      <c r="A14" s="99"/>
      <c r="B14" s="100">
        <v>1341</v>
      </c>
      <c r="C14" s="61" t="s">
        <v>113</v>
      </c>
      <c r="D14" s="61">
        <v>2500</v>
      </c>
      <c r="E14" s="61"/>
      <c r="G14" s="18">
        <v>1341</v>
      </c>
      <c r="H14" s="61" t="s">
        <v>113</v>
      </c>
      <c r="I14" s="61">
        <f t="shared" si="0"/>
        <v>2500</v>
      </c>
    </row>
    <row r="15" spans="1:9" ht="15" customHeight="1">
      <c r="A15" s="99"/>
      <c r="B15" s="100">
        <v>1361</v>
      </c>
      <c r="C15" s="61" t="s">
        <v>114</v>
      </c>
      <c r="D15" s="61">
        <v>7000</v>
      </c>
      <c r="E15" s="61"/>
      <c r="G15" s="18">
        <v>1361</v>
      </c>
      <c r="H15" s="61" t="s">
        <v>114</v>
      </c>
      <c r="I15" s="61">
        <f t="shared" si="0"/>
        <v>7000</v>
      </c>
    </row>
    <row r="16" spans="1:9" ht="15" customHeight="1">
      <c r="A16" s="99"/>
      <c r="B16" s="101">
        <v>1381</v>
      </c>
      <c r="C16" t="s">
        <v>115</v>
      </c>
      <c r="D16">
        <v>18000</v>
      </c>
      <c r="E16" s="61"/>
      <c r="G16" s="18">
        <v>1382</v>
      </c>
      <c r="H16" s="61" t="s">
        <v>116</v>
      </c>
      <c r="I16" s="61">
        <f t="shared" si="0"/>
        <v>18000</v>
      </c>
    </row>
    <row r="17" spans="1:9" ht="15" customHeight="1">
      <c r="A17" s="99"/>
      <c r="B17" s="100">
        <v>1511</v>
      </c>
      <c r="C17" s="61" t="s">
        <v>117</v>
      </c>
      <c r="D17" s="61">
        <v>425000</v>
      </c>
      <c r="E17" s="61"/>
      <c r="G17" s="18">
        <v>1511</v>
      </c>
      <c r="H17" s="61" t="s">
        <v>117</v>
      </c>
      <c r="I17" s="61">
        <f t="shared" si="0"/>
        <v>425000</v>
      </c>
    </row>
    <row r="18" spans="1:9" ht="15" customHeight="1">
      <c r="A18" s="99"/>
      <c r="B18" s="10">
        <v>4111</v>
      </c>
      <c r="C18" s="102" t="s">
        <v>118</v>
      </c>
      <c r="D18" s="103">
        <v>0</v>
      </c>
      <c r="E18" s="53"/>
      <c r="G18" s="61"/>
      <c r="I18" s="83">
        <f>SUM(I5:I17)</f>
        <v>3929700</v>
      </c>
    </row>
    <row r="19" spans="1:9" ht="15" customHeight="1">
      <c r="A19" s="99"/>
      <c r="B19" s="10">
        <v>4112</v>
      </c>
      <c r="C19" s="102" t="s">
        <v>119</v>
      </c>
      <c r="D19" s="104">
        <v>68100</v>
      </c>
      <c r="E19" s="53"/>
      <c r="H19" t="s">
        <v>120</v>
      </c>
      <c r="I19" s="105">
        <f>J34</f>
        <v>383200</v>
      </c>
    </row>
    <row r="20" spans="1:9" ht="15" customHeight="1">
      <c r="A20" s="99"/>
      <c r="B20" s="106">
        <v>4216</v>
      </c>
      <c r="C20" s="107" t="s">
        <v>121</v>
      </c>
      <c r="D20" s="108">
        <v>450000</v>
      </c>
      <c r="E20" s="109" t="s">
        <v>122</v>
      </c>
      <c r="F20" s="110" t="s">
        <v>123</v>
      </c>
      <c r="G20" t="s">
        <v>54</v>
      </c>
      <c r="H20" t="s">
        <v>124</v>
      </c>
      <c r="I20" s="111">
        <f>D18+D19+D21+D20</f>
        <v>518100</v>
      </c>
    </row>
    <row r="21" spans="1:9" ht="15" customHeight="1">
      <c r="A21" s="99"/>
      <c r="B21" s="10">
        <v>4134</v>
      </c>
      <c r="C21" s="102" t="s">
        <v>125</v>
      </c>
      <c r="D21" s="112">
        <v>0</v>
      </c>
      <c r="E21" s="113">
        <f>D18+D19+D20+D21</f>
        <v>518100</v>
      </c>
      <c r="F21" s="114" t="s">
        <v>126</v>
      </c>
      <c r="G21" s="114"/>
      <c r="H21" s="114"/>
      <c r="I21" s="115">
        <f>SUM(I18:I20)</f>
        <v>4831000</v>
      </c>
    </row>
    <row r="22" spans="1:7" ht="16.5" customHeight="1">
      <c r="A22" s="18" t="s">
        <v>127</v>
      </c>
      <c r="B22" s="18" t="s">
        <v>101</v>
      </c>
      <c r="C22" s="61"/>
      <c r="D22" s="116"/>
      <c r="E22" s="61"/>
      <c r="G22" t="s">
        <v>120</v>
      </c>
    </row>
    <row r="23" spans="1:10" ht="16.5" customHeight="1">
      <c r="A23" s="117">
        <v>1032</v>
      </c>
      <c r="B23" s="100">
        <v>2111</v>
      </c>
      <c r="C23" s="61" t="s">
        <v>128</v>
      </c>
      <c r="D23" s="61">
        <v>200000</v>
      </c>
      <c r="E23" s="61"/>
      <c r="G23" s="117">
        <v>1032</v>
      </c>
      <c r="H23" s="18">
        <v>2111</v>
      </c>
      <c r="I23" s="61" t="s">
        <v>128</v>
      </c>
      <c r="J23" s="118">
        <f>D25</f>
        <v>201299</v>
      </c>
    </row>
    <row r="24" spans="1:10" ht="16.5" customHeight="1">
      <c r="A24" s="29"/>
      <c r="B24" s="100">
        <v>2139</v>
      </c>
      <c r="C24" s="61" t="s">
        <v>129</v>
      </c>
      <c r="D24" s="61">
        <v>1299</v>
      </c>
      <c r="E24" s="61"/>
      <c r="G24">
        <v>2310</v>
      </c>
      <c r="H24">
        <v>2132</v>
      </c>
      <c r="I24" t="s">
        <v>130</v>
      </c>
      <c r="J24">
        <v>1</v>
      </c>
    </row>
    <row r="25" spans="1:10" ht="16.5" customHeight="1">
      <c r="A25" s="10" t="s">
        <v>131</v>
      </c>
      <c r="B25" s="100"/>
      <c r="C25" s="61"/>
      <c r="D25" s="75">
        <f>D23+D24</f>
        <v>201299</v>
      </c>
      <c r="E25" s="61"/>
      <c r="G25" s="117">
        <v>2341</v>
      </c>
      <c r="H25" s="18">
        <v>2139</v>
      </c>
      <c r="I25" s="61" t="s">
        <v>132</v>
      </c>
      <c r="J25" s="118">
        <f>D28</f>
        <v>36300</v>
      </c>
    </row>
    <row r="26" spans="1:10" ht="16.5" customHeight="1">
      <c r="A26" s="18">
        <v>2310</v>
      </c>
      <c r="B26" s="100">
        <v>2132</v>
      </c>
      <c r="C26" s="61" t="s">
        <v>133</v>
      </c>
      <c r="D26" s="75">
        <v>1</v>
      </c>
      <c r="E26" s="61"/>
      <c r="G26">
        <v>3341</v>
      </c>
      <c r="H26">
        <v>2111</v>
      </c>
      <c r="I26" t="s">
        <v>134</v>
      </c>
      <c r="J26" s="119">
        <f>D30</f>
        <v>100</v>
      </c>
    </row>
    <row r="27" spans="1:10" ht="16.5" customHeight="1">
      <c r="A27" s="18"/>
      <c r="B27" s="100"/>
      <c r="C27" s="61"/>
      <c r="D27" s="75"/>
      <c r="E27" s="61"/>
      <c r="G27" s="117">
        <v>3613</v>
      </c>
      <c r="H27" s="18">
        <v>2132</v>
      </c>
      <c r="I27" s="61" t="s">
        <v>132</v>
      </c>
      <c r="J27" s="118">
        <f>D32</f>
        <v>1500</v>
      </c>
    </row>
    <row r="28" spans="1:10" ht="15" customHeight="1">
      <c r="A28" s="117">
        <v>2341</v>
      </c>
      <c r="B28" s="100">
        <v>2139</v>
      </c>
      <c r="C28" s="61" t="s">
        <v>135</v>
      </c>
      <c r="D28" s="75">
        <v>36300</v>
      </c>
      <c r="E28" s="61"/>
      <c r="G28" s="117">
        <v>3639</v>
      </c>
      <c r="H28" s="18">
        <v>2131</v>
      </c>
      <c r="I28" s="61" t="s">
        <v>136</v>
      </c>
      <c r="J28" s="118">
        <f>D35+D36+D34</f>
        <v>113000</v>
      </c>
    </row>
    <row r="29" spans="1:10" ht="15" customHeight="1">
      <c r="A29" s="117"/>
      <c r="B29" s="100"/>
      <c r="C29" s="61"/>
      <c r="D29" s="61"/>
      <c r="E29" s="61"/>
      <c r="G29" s="120" t="s">
        <v>137</v>
      </c>
      <c r="H29" s="18">
        <v>2324</v>
      </c>
      <c r="I29" s="61" t="s">
        <v>138</v>
      </c>
      <c r="J29" s="118">
        <f>D38</f>
        <v>20000</v>
      </c>
    </row>
    <row r="30" spans="1:10" ht="15" customHeight="1">
      <c r="A30" s="117">
        <v>3341</v>
      </c>
      <c r="B30" s="100">
        <v>2111</v>
      </c>
      <c r="C30" s="61" t="s">
        <v>134</v>
      </c>
      <c r="D30" s="75">
        <v>100</v>
      </c>
      <c r="E30" s="61"/>
      <c r="G30" s="121">
        <v>3900</v>
      </c>
      <c r="H30">
        <v>2111</v>
      </c>
      <c r="I30" t="s">
        <v>128</v>
      </c>
      <c r="J30" s="119">
        <v>0</v>
      </c>
    </row>
    <row r="31" spans="1:11" ht="15" customHeight="1">
      <c r="A31" s="117"/>
      <c r="B31" s="100"/>
      <c r="C31" s="61"/>
      <c r="D31" s="61"/>
      <c r="E31" s="61"/>
      <c r="G31" s="122">
        <v>6171</v>
      </c>
      <c r="H31" s="18">
        <v>2111</v>
      </c>
      <c r="I31" s="61" t="s">
        <v>128</v>
      </c>
      <c r="J31" s="118">
        <f>D42</f>
        <v>1000</v>
      </c>
      <c r="K31" s="73"/>
    </row>
    <row r="32" spans="1:11" ht="15" customHeight="1">
      <c r="A32" s="117">
        <v>3613</v>
      </c>
      <c r="B32" s="100">
        <v>2132</v>
      </c>
      <c r="C32" s="61" t="s">
        <v>132</v>
      </c>
      <c r="D32" s="75">
        <v>1500</v>
      </c>
      <c r="E32" s="61"/>
      <c r="G32" s="117">
        <v>6310</v>
      </c>
      <c r="H32" s="18">
        <v>2141</v>
      </c>
      <c r="I32" s="61" t="s">
        <v>139</v>
      </c>
      <c r="J32" s="118">
        <f>D43</f>
        <v>10000</v>
      </c>
      <c r="K32" s="73"/>
    </row>
    <row r="33" spans="1:11" ht="15" customHeight="1">
      <c r="A33" s="123"/>
      <c r="B33" s="100"/>
      <c r="C33" s="61"/>
      <c r="D33" s="61"/>
      <c r="E33" s="61"/>
      <c r="K33" s="73"/>
    </row>
    <row r="34" spans="1:11" ht="15" customHeight="1">
      <c r="A34" s="120" t="s">
        <v>140</v>
      </c>
      <c r="B34" s="100">
        <v>2111</v>
      </c>
      <c r="C34" s="61" t="s">
        <v>141</v>
      </c>
      <c r="D34" s="61">
        <v>1000</v>
      </c>
      <c r="E34" s="61"/>
      <c r="J34" s="124">
        <f>SUM(J23:J33)</f>
        <v>383200</v>
      </c>
      <c r="K34" s="73"/>
    </row>
    <row r="35" spans="2:11" ht="15" customHeight="1">
      <c r="B35" s="100">
        <v>2131</v>
      </c>
      <c r="C35" s="61" t="s">
        <v>142</v>
      </c>
      <c r="D35" s="61">
        <v>112000</v>
      </c>
      <c r="E35" s="61"/>
      <c r="I35" s="125"/>
      <c r="J35" s="125"/>
      <c r="K35" s="73"/>
    </row>
    <row r="36" spans="1:11" ht="15" customHeight="1">
      <c r="A36" s="120"/>
      <c r="B36" s="100">
        <v>2132</v>
      </c>
      <c r="C36" t="s">
        <v>143</v>
      </c>
      <c r="D36" s="61">
        <v>0</v>
      </c>
      <c r="E36" s="61"/>
      <c r="I36" s="70"/>
      <c r="J36" s="70"/>
      <c r="K36" s="73"/>
    </row>
    <row r="37" spans="1:11" ht="15" customHeight="1">
      <c r="A37" s="10" t="s">
        <v>131</v>
      </c>
      <c r="B37" s="100"/>
      <c r="C37" s="61"/>
      <c r="D37" s="75">
        <f>SUM(D34:D36)</f>
        <v>113000</v>
      </c>
      <c r="E37" s="61"/>
      <c r="K37" s="73"/>
    </row>
    <row r="38" spans="1:11" ht="15" customHeight="1">
      <c r="A38" s="120" t="s">
        <v>137</v>
      </c>
      <c r="B38" s="100">
        <v>2324</v>
      </c>
      <c r="C38" s="61" t="s">
        <v>144</v>
      </c>
      <c r="D38" s="75">
        <v>20000</v>
      </c>
      <c r="E38" s="61" t="s">
        <v>145</v>
      </c>
      <c r="K38" s="73"/>
    </row>
    <row r="39" spans="1:11" ht="15" customHeight="1">
      <c r="A39" s="126"/>
      <c r="B39" s="100"/>
      <c r="C39" s="61"/>
      <c r="D39" s="61"/>
      <c r="E39" s="61"/>
      <c r="K39" s="73"/>
    </row>
    <row r="40" spans="1:11" ht="15" customHeight="1">
      <c r="A40" s="122">
        <v>6171</v>
      </c>
      <c r="B40" s="100">
        <v>2111</v>
      </c>
      <c r="C40" s="61" t="s">
        <v>128</v>
      </c>
      <c r="D40" s="61">
        <v>900</v>
      </c>
      <c r="E40" s="61"/>
      <c r="K40" s="73"/>
    </row>
    <row r="41" spans="1:5" ht="15" customHeight="1">
      <c r="A41" s="61"/>
      <c r="B41" s="100">
        <v>2112</v>
      </c>
      <c r="C41" s="61" t="s">
        <v>146</v>
      </c>
      <c r="D41" s="61">
        <v>100</v>
      </c>
      <c r="E41" s="61"/>
    </row>
    <row r="42" spans="1:5" ht="15" customHeight="1">
      <c r="A42" s="10" t="s">
        <v>131</v>
      </c>
      <c r="B42" s="100"/>
      <c r="C42" s="61"/>
      <c r="D42" s="75">
        <f>D40+D41</f>
        <v>1000</v>
      </c>
      <c r="E42" s="61"/>
    </row>
    <row r="43" spans="1:5" ht="15" customHeight="1">
      <c r="A43" s="117">
        <v>6310</v>
      </c>
      <c r="B43" s="100">
        <v>2141</v>
      </c>
      <c r="C43" s="61" t="s">
        <v>139</v>
      </c>
      <c r="D43" s="75">
        <v>10000</v>
      </c>
      <c r="E43" s="61"/>
    </row>
    <row r="44" spans="2:5" ht="9" customHeight="1">
      <c r="B44" s="117"/>
      <c r="C44" s="18"/>
      <c r="D44" s="61"/>
      <c r="E44" s="61"/>
    </row>
    <row r="45" spans="1:6" ht="23.25" customHeight="1">
      <c r="A45" s="127" t="s">
        <v>147</v>
      </c>
      <c r="B45" s="50"/>
      <c r="C45" s="52"/>
      <c r="D45" s="128">
        <f>D5+D6+D7+D8+D9+D10+D11+D12+D13+D14+D15+D16+D17+D18+D19+D20+D21+D25+D26+D28+D30+D32+D37+D38+D42+D43</f>
        <v>4831000</v>
      </c>
      <c r="E45" s="53"/>
      <c r="F45" s="129"/>
    </row>
    <row r="46" spans="1:6" ht="8.25" customHeight="1">
      <c r="A46" s="130"/>
      <c r="B46" s="72"/>
      <c r="C46" s="73"/>
      <c r="D46" s="131"/>
      <c r="E46" s="73"/>
      <c r="F46" s="129"/>
    </row>
    <row r="47" spans="1:5" ht="16.5" customHeight="1">
      <c r="A47" s="130"/>
      <c r="B47" s="72"/>
      <c r="C47" s="73"/>
      <c r="D47" s="129"/>
      <c r="E47" s="144" t="s">
        <v>42</v>
      </c>
    </row>
    <row r="48" spans="1:5" ht="17.25" customHeight="1">
      <c r="A48" s="132" t="s">
        <v>58</v>
      </c>
      <c r="B48" s="98"/>
      <c r="C48" s="67"/>
      <c r="D48" s="67"/>
      <c r="E48" s="67"/>
    </row>
    <row r="49" spans="1:5" ht="15" customHeight="1">
      <c r="A49" s="75">
        <v>1031</v>
      </c>
      <c r="B49" s="61">
        <v>5021</v>
      </c>
      <c r="D49" s="61"/>
      <c r="E49" s="61">
        <v>0</v>
      </c>
    </row>
    <row r="50" spans="1:5" ht="15" customHeight="1">
      <c r="A50" s="61"/>
      <c r="B50" s="61">
        <v>5139</v>
      </c>
      <c r="C50" s="61" t="s">
        <v>148</v>
      </c>
      <c r="D50" s="61"/>
      <c r="E50" s="61">
        <v>70000</v>
      </c>
    </row>
    <row r="51" spans="1:5" ht="15" customHeight="1">
      <c r="A51" s="61"/>
      <c r="B51" s="61">
        <v>5169</v>
      </c>
      <c r="C51" s="61" t="s">
        <v>149</v>
      </c>
      <c r="D51" s="61"/>
      <c r="E51" s="61">
        <v>130000</v>
      </c>
    </row>
    <row r="52" spans="1:5" ht="14.25" customHeight="1">
      <c r="A52" s="75" t="s">
        <v>131</v>
      </c>
      <c r="B52" s="61"/>
      <c r="C52" s="61"/>
      <c r="D52" s="61"/>
      <c r="E52" s="128">
        <f>E51+E50+E49</f>
        <v>200000</v>
      </c>
    </row>
    <row r="53" spans="1:5" ht="15" customHeight="1">
      <c r="A53" s="61">
        <v>1036</v>
      </c>
      <c r="B53" s="61">
        <v>5169</v>
      </c>
      <c r="C53" s="61" t="s">
        <v>61</v>
      </c>
      <c r="D53" s="61"/>
      <c r="E53" s="133">
        <v>50000</v>
      </c>
    </row>
    <row r="54" spans="1:5" ht="12.75">
      <c r="A54" s="61"/>
      <c r="B54" s="61"/>
      <c r="C54" s="61"/>
      <c r="D54" s="61"/>
      <c r="E54" s="61"/>
    </row>
    <row r="55" spans="1:5" ht="12.75">
      <c r="A55" s="61">
        <v>2212</v>
      </c>
      <c r="B55" s="61">
        <v>5171</v>
      </c>
      <c r="C55" s="61" t="s">
        <v>150</v>
      </c>
      <c r="D55" s="61"/>
      <c r="E55" s="75">
        <v>100000</v>
      </c>
    </row>
    <row r="56" spans="1:5" ht="7.5" customHeight="1">
      <c r="A56" s="61"/>
      <c r="B56" s="61"/>
      <c r="C56" s="61"/>
      <c r="D56" s="61"/>
      <c r="E56" s="61"/>
    </row>
    <row r="57" spans="1:5" ht="15" customHeight="1">
      <c r="A57" s="61">
        <v>2219</v>
      </c>
      <c r="B57">
        <v>5169</v>
      </c>
      <c r="C57" s="134" t="s">
        <v>82</v>
      </c>
      <c r="D57" s="134"/>
      <c r="E57" s="134">
        <v>0</v>
      </c>
    </row>
    <row r="58" spans="1:5" ht="15" customHeight="1">
      <c r="A58" s="61"/>
      <c r="B58" s="61">
        <v>5171</v>
      </c>
      <c r="C58" s="61" t="s">
        <v>150</v>
      </c>
      <c r="D58" s="134"/>
      <c r="E58" s="61">
        <v>100000</v>
      </c>
    </row>
    <row r="59" spans="1:5" ht="15.75">
      <c r="A59" s="10" t="s">
        <v>131</v>
      </c>
      <c r="B59" s="61"/>
      <c r="C59" s="61"/>
      <c r="D59" s="61"/>
      <c r="E59" s="133">
        <f>E57+E58</f>
        <v>100000</v>
      </c>
    </row>
    <row r="60" spans="1:5" ht="15">
      <c r="A60" s="61">
        <v>2310</v>
      </c>
      <c r="B60" s="61">
        <v>5169</v>
      </c>
      <c r="C60" s="61" t="s">
        <v>64</v>
      </c>
      <c r="D60" s="61"/>
      <c r="E60" s="133">
        <v>50000</v>
      </c>
    </row>
    <row r="61" spans="1:5" ht="9.75" customHeight="1">
      <c r="A61" s="10"/>
      <c r="B61" s="61"/>
      <c r="C61" s="61"/>
      <c r="D61" s="61"/>
      <c r="E61" s="133"/>
    </row>
    <row r="62" spans="1:5" ht="15">
      <c r="A62" s="61">
        <v>2341</v>
      </c>
      <c r="B62" s="61">
        <v>5169</v>
      </c>
      <c r="C62" s="61" t="s">
        <v>151</v>
      </c>
      <c r="D62" s="61"/>
      <c r="E62" s="133">
        <v>100000</v>
      </c>
    </row>
    <row r="63" spans="1:5" ht="9.75" customHeight="1">
      <c r="A63" s="61"/>
      <c r="B63" s="61"/>
      <c r="C63" s="61"/>
      <c r="D63" s="61"/>
      <c r="E63" s="133"/>
    </row>
    <row r="64" spans="1:5" ht="15" customHeight="1">
      <c r="A64" s="61">
        <v>3111</v>
      </c>
      <c r="B64" s="61">
        <v>5339</v>
      </c>
      <c r="C64" s="61" t="s">
        <v>152</v>
      </c>
      <c r="D64" s="61"/>
      <c r="E64" s="61">
        <v>3000</v>
      </c>
    </row>
    <row r="65" spans="1:5" ht="15" customHeight="1">
      <c r="A65" s="61"/>
      <c r="E65" s="128">
        <f>E64</f>
        <v>3000</v>
      </c>
    </row>
    <row r="66" spans="1:4" ht="15" customHeight="1">
      <c r="A66" s="75" t="s">
        <v>131</v>
      </c>
      <c r="B66" s="61"/>
      <c r="C66" s="61"/>
      <c r="D66" s="61"/>
    </row>
    <row r="67" spans="1:5" ht="15" customHeight="1">
      <c r="A67" s="61">
        <v>3113</v>
      </c>
      <c r="B67" s="61">
        <v>5339</v>
      </c>
      <c r="C67" s="61" t="s">
        <v>153</v>
      </c>
      <c r="D67" s="61"/>
      <c r="E67" s="61">
        <v>3000</v>
      </c>
    </row>
    <row r="68" spans="1:5" ht="15.75" customHeight="1">
      <c r="A68" s="61"/>
      <c r="E68" s="128">
        <f>E67</f>
        <v>3000</v>
      </c>
    </row>
    <row r="69" spans="1:4" ht="12.75">
      <c r="A69" s="75" t="s">
        <v>131</v>
      </c>
      <c r="B69" s="61"/>
      <c r="C69" s="61"/>
      <c r="D69" s="61"/>
    </row>
    <row r="70" spans="1:5" ht="12.75">
      <c r="A70" s="61">
        <v>3319</v>
      </c>
      <c r="B70" s="61">
        <v>5021</v>
      </c>
      <c r="C70" s="61" t="s">
        <v>154</v>
      </c>
      <c r="D70" s="61"/>
      <c r="E70" s="134">
        <v>10000</v>
      </c>
    </row>
    <row r="71" spans="1:5" ht="12.75">
      <c r="A71" s="61"/>
      <c r="B71" s="61">
        <v>5139</v>
      </c>
      <c r="C71" s="61" t="s">
        <v>148</v>
      </c>
      <c r="D71" s="61"/>
      <c r="E71" s="134">
        <v>1000</v>
      </c>
    </row>
    <row r="72" spans="1:5" ht="12.75">
      <c r="A72" s="75" t="s">
        <v>131</v>
      </c>
      <c r="B72" s="61"/>
      <c r="C72" s="61"/>
      <c r="D72" s="61"/>
      <c r="E72" s="75">
        <f>E70+E71</f>
        <v>11000</v>
      </c>
    </row>
    <row r="73" spans="1:5" ht="12.75">
      <c r="A73" s="61">
        <v>3341</v>
      </c>
      <c r="B73" s="75">
        <v>5169</v>
      </c>
      <c r="C73" s="61" t="s">
        <v>155</v>
      </c>
      <c r="D73" s="61"/>
      <c r="E73" s="75">
        <v>10000</v>
      </c>
    </row>
    <row r="74" spans="1:5" ht="12.75">
      <c r="A74" s="61"/>
      <c r="B74" s="61"/>
      <c r="C74" s="61"/>
      <c r="D74" s="61"/>
      <c r="E74" s="75"/>
    </row>
    <row r="75" spans="1:5" ht="16.5" customHeight="1">
      <c r="A75" s="61">
        <v>3399</v>
      </c>
      <c r="B75" s="61">
        <v>5139</v>
      </c>
      <c r="C75" s="61" t="s">
        <v>148</v>
      </c>
      <c r="D75" s="61"/>
      <c r="E75" s="61">
        <v>50000</v>
      </c>
    </row>
    <row r="76" spans="1:5" ht="16.5" customHeight="1">
      <c r="A76" s="61"/>
      <c r="B76" s="61">
        <v>5169</v>
      </c>
      <c r="C76" s="61" t="s">
        <v>149</v>
      </c>
      <c r="D76" s="61"/>
      <c r="E76" s="61">
        <v>61000</v>
      </c>
    </row>
    <row r="77" spans="1:5" ht="16.5" customHeight="1">
      <c r="A77" s="61"/>
      <c r="B77" s="61">
        <v>5175</v>
      </c>
      <c r="C77" s="61" t="s">
        <v>156</v>
      </c>
      <c r="D77" s="61"/>
      <c r="E77" s="61">
        <v>20000</v>
      </c>
    </row>
    <row r="78" spans="1:5" ht="16.5" customHeight="1">
      <c r="A78" s="61"/>
      <c r="B78" s="61">
        <v>5194</v>
      </c>
      <c r="C78" s="61" t="s">
        <v>157</v>
      </c>
      <c r="D78" s="61"/>
      <c r="E78" s="61">
        <v>15000</v>
      </c>
    </row>
    <row r="79" spans="1:5" ht="16.5" customHeight="1">
      <c r="A79" s="61"/>
      <c r="B79" s="61">
        <v>5492</v>
      </c>
      <c r="C79" s="61" t="s">
        <v>158</v>
      </c>
      <c r="D79" s="61"/>
      <c r="E79" s="61">
        <v>4000</v>
      </c>
    </row>
    <row r="80" spans="1:5" ht="14.25" customHeight="1">
      <c r="A80" s="75" t="s">
        <v>131</v>
      </c>
      <c r="B80" s="61"/>
      <c r="C80" s="61"/>
      <c r="D80" s="61"/>
      <c r="E80" s="128">
        <f>E79+E78+E77+E76+E75</f>
        <v>150000</v>
      </c>
    </row>
    <row r="81" ht="10.5" customHeight="1"/>
    <row r="82" spans="1:5" ht="16.5" customHeight="1">
      <c r="A82" s="61">
        <v>3412</v>
      </c>
      <c r="B82" s="61">
        <v>5139</v>
      </c>
      <c r="C82" s="61" t="s">
        <v>148</v>
      </c>
      <c r="D82" s="61"/>
      <c r="E82" s="61">
        <v>10000</v>
      </c>
    </row>
    <row r="83" spans="1:5" ht="16.5" customHeight="1">
      <c r="A83" s="61"/>
      <c r="B83" s="61">
        <v>5154</v>
      </c>
      <c r="C83" s="61" t="s">
        <v>159</v>
      </c>
      <c r="D83" s="61"/>
      <c r="E83" s="61">
        <v>5000</v>
      </c>
    </row>
    <row r="84" spans="1:5" ht="16.5" customHeight="1">
      <c r="A84" s="61"/>
      <c r="B84" s="61">
        <v>5169</v>
      </c>
      <c r="C84" s="61" t="s">
        <v>160</v>
      </c>
      <c r="D84" s="61"/>
      <c r="E84" s="61">
        <v>35000</v>
      </c>
    </row>
    <row r="85" spans="1:5" ht="15.75">
      <c r="A85" s="75" t="s">
        <v>131</v>
      </c>
      <c r="B85" s="61"/>
      <c r="C85" s="61"/>
      <c r="D85" s="61"/>
      <c r="E85" s="128">
        <f>E82+E83+E84</f>
        <v>50000</v>
      </c>
    </row>
    <row r="86" ht="14.25" customHeight="1"/>
    <row r="87" spans="1:5" ht="18" customHeight="1">
      <c r="A87" s="61">
        <v>3419</v>
      </c>
      <c r="B87" s="61">
        <v>5139</v>
      </c>
      <c r="C87" s="61" t="s">
        <v>72</v>
      </c>
      <c r="D87" s="61"/>
      <c r="E87" s="128">
        <v>10000</v>
      </c>
    </row>
    <row r="88" spans="1:5" ht="13.5" customHeight="1">
      <c r="A88" s="75"/>
      <c r="B88" s="61"/>
      <c r="C88" s="61"/>
      <c r="D88" s="61"/>
      <c r="E88" s="128"/>
    </row>
    <row r="89" spans="1:5" ht="13.5" customHeight="1">
      <c r="A89" s="61">
        <v>3421</v>
      </c>
      <c r="B89">
        <v>5021</v>
      </c>
      <c r="C89" t="s">
        <v>161</v>
      </c>
      <c r="E89">
        <v>0</v>
      </c>
    </row>
    <row r="90" spans="1:5" ht="13.5" customHeight="1">
      <c r="A90" s="61"/>
      <c r="B90" s="61">
        <v>5137</v>
      </c>
      <c r="C90" s="61" t="s">
        <v>162</v>
      </c>
      <c r="D90" s="61"/>
      <c r="E90" s="61">
        <v>5000</v>
      </c>
    </row>
    <row r="91" spans="1:5" ht="13.5" customHeight="1">
      <c r="A91" s="61"/>
      <c r="B91" s="61">
        <v>5139</v>
      </c>
      <c r="C91" s="61" t="s">
        <v>148</v>
      </c>
      <c r="D91" s="61"/>
      <c r="E91" s="61">
        <v>5000</v>
      </c>
    </row>
    <row r="92" spans="1:5" ht="13.5" customHeight="1">
      <c r="A92" s="61"/>
      <c r="B92" s="61">
        <v>5169</v>
      </c>
      <c r="C92" s="61" t="s">
        <v>82</v>
      </c>
      <c r="D92" s="61"/>
      <c r="E92" s="61">
        <v>10000</v>
      </c>
    </row>
    <row r="93" spans="1:5" ht="13.5" customHeight="1">
      <c r="A93" s="61"/>
      <c r="B93" s="61">
        <v>5175</v>
      </c>
      <c r="C93" s="61" t="s">
        <v>156</v>
      </c>
      <c r="D93" s="61"/>
      <c r="E93" s="61">
        <v>5000</v>
      </c>
    </row>
    <row r="94" spans="1:5" ht="13.5" customHeight="1">
      <c r="A94" s="61"/>
      <c r="B94" s="61">
        <v>5194</v>
      </c>
      <c r="C94" s="61" t="s">
        <v>157</v>
      </c>
      <c r="D94" s="61"/>
      <c r="E94" s="61">
        <v>5000</v>
      </c>
    </row>
    <row r="95" spans="1:5" ht="13.5" customHeight="1">
      <c r="A95" s="61"/>
      <c r="B95">
        <v>5493</v>
      </c>
      <c r="C95" t="s">
        <v>163</v>
      </c>
      <c r="D95" t="s">
        <v>164</v>
      </c>
      <c r="E95">
        <v>0</v>
      </c>
    </row>
    <row r="96" spans="1:5" ht="14.25" customHeight="1">
      <c r="A96" s="75" t="s">
        <v>131</v>
      </c>
      <c r="B96" s="61"/>
      <c r="C96" s="61"/>
      <c r="D96" s="61"/>
      <c r="E96" s="128">
        <f>E95+E94+E93+E92+E91+E90+E89</f>
        <v>30000</v>
      </c>
    </row>
    <row r="97" spans="1:6" ht="14.25" customHeight="1">
      <c r="A97" s="135"/>
      <c r="B97" s="57"/>
      <c r="C97" s="57"/>
      <c r="D97" s="57"/>
      <c r="E97" s="136"/>
      <c r="F97" s="137"/>
    </row>
    <row r="98" spans="1:6" ht="14.25" customHeight="1">
      <c r="A98" s="135"/>
      <c r="B98" s="57"/>
      <c r="C98" s="57"/>
      <c r="D98" s="57"/>
      <c r="E98" s="145" t="s">
        <v>95</v>
      </c>
      <c r="F98" s="137"/>
    </row>
    <row r="99" spans="1:5" ht="15" customHeight="1">
      <c r="A99" s="75">
        <v>3613</v>
      </c>
      <c r="B99" s="61">
        <v>5153</v>
      </c>
      <c r="C99" s="61" t="s">
        <v>165</v>
      </c>
      <c r="D99" s="61"/>
      <c r="E99" s="128">
        <v>5000</v>
      </c>
    </row>
    <row r="100" spans="1:5" ht="15" customHeight="1">
      <c r="A100" s="75"/>
      <c r="B100" s="61"/>
      <c r="C100" s="61"/>
      <c r="D100" s="61"/>
      <c r="E100" s="128"/>
    </row>
    <row r="101" spans="1:5" ht="16.5" customHeight="1">
      <c r="A101" s="61">
        <v>3631</v>
      </c>
      <c r="B101">
        <v>5139</v>
      </c>
      <c r="C101" t="s">
        <v>148</v>
      </c>
      <c r="E101">
        <v>5000</v>
      </c>
    </row>
    <row r="102" spans="1:5" ht="16.5" customHeight="1">
      <c r="A102" s="61"/>
      <c r="B102" s="61">
        <v>5154</v>
      </c>
      <c r="C102" s="61" t="s">
        <v>159</v>
      </c>
      <c r="D102" s="61"/>
      <c r="E102" s="61">
        <v>25000</v>
      </c>
    </row>
    <row r="103" spans="1:5" ht="16.5" customHeight="1">
      <c r="A103" s="61"/>
      <c r="B103" s="61">
        <v>5171</v>
      </c>
      <c r="C103" s="61" t="s">
        <v>150</v>
      </c>
      <c r="D103" s="61"/>
      <c r="E103" s="61">
        <v>10000</v>
      </c>
    </row>
    <row r="104" spans="1:5" ht="15.75">
      <c r="A104" s="75" t="s">
        <v>131</v>
      </c>
      <c r="B104" s="61"/>
      <c r="C104" s="61"/>
      <c r="D104" s="61"/>
      <c r="E104" s="128">
        <f>E103+E102+E101</f>
        <v>40000</v>
      </c>
    </row>
    <row r="105" spans="2:5" ht="15.75" customHeight="1">
      <c r="B105" s="61"/>
      <c r="C105" s="61"/>
      <c r="D105" s="61"/>
      <c r="E105" s="61"/>
    </row>
    <row r="106" spans="1:5" ht="13.5" customHeight="1">
      <c r="A106" s="61">
        <v>3639</v>
      </c>
      <c r="B106" s="61">
        <v>5021</v>
      </c>
      <c r="C106" s="61" t="s">
        <v>161</v>
      </c>
      <c r="D106" s="61"/>
      <c r="E106" s="61">
        <v>20000</v>
      </c>
    </row>
    <row r="107" spans="1:5" ht="13.5" customHeight="1">
      <c r="A107" s="61"/>
      <c r="B107" s="61">
        <v>5038</v>
      </c>
      <c r="C107" s="61" t="s">
        <v>166</v>
      </c>
      <c r="D107" s="61"/>
      <c r="E107" s="61">
        <v>1200</v>
      </c>
    </row>
    <row r="108" spans="1:5" ht="13.5" customHeight="1">
      <c r="A108" s="61"/>
      <c r="B108" s="61">
        <v>5134</v>
      </c>
      <c r="C108" s="61" t="s">
        <v>167</v>
      </c>
      <c r="D108" s="61"/>
      <c r="E108" s="61">
        <v>3000</v>
      </c>
    </row>
    <row r="109" spans="1:5" ht="13.5" customHeight="1">
      <c r="A109" s="61"/>
      <c r="B109" s="61">
        <v>5137</v>
      </c>
      <c r="C109" s="61" t="s">
        <v>162</v>
      </c>
      <c r="D109" s="61"/>
      <c r="E109" s="61">
        <v>50000</v>
      </c>
    </row>
    <row r="110" spans="1:5" ht="13.5" customHeight="1">
      <c r="A110" s="61"/>
      <c r="B110" s="61">
        <v>5139</v>
      </c>
      <c r="C110" s="61" t="s">
        <v>148</v>
      </c>
      <c r="D110" s="61"/>
      <c r="E110" s="61">
        <v>10000</v>
      </c>
    </row>
    <row r="111" spans="1:5" ht="13.5" customHeight="1">
      <c r="A111" s="61"/>
      <c r="B111" s="61">
        <v>5154</v>
      </c>
      <c r="C111" s="61" t="s">
        <v>159</v>
      </c>
      <c r="D111" s="61"/>
      <c r="E111" s="61">
        <v>10000</v>
      </c>
    </row>
    <row r="112" spans="1:5" ht="13.5" customHeight="1">
      <c r="A112" s="61"/>
      <c r="B112" s="61">
        <v>5156</v>
      </c>
      <c r="C112" s="61" t="s">
        <v>168</v>
      </c>
      <c r="D112" s="61"/>
      <c r="E112" s="61">
        <v>2000</v>
      </c>
    </row>
    <row r="113" spans="1:5" ht="13.5" customHeight="1">
      <c r="A113" s="61"/>
      <c r="B113" s="61">
        <v>5169</v>
      </c>
      <c r="C113" s="61" t="s">
        <v>149</v>
      </c>
      <c r="D113" s="61"/>
      <c r="E113" s="61">
        <v>70000</v>
      </c>
    </row>
    <row r="114" spans="1:5" ht="13.5" customHeight="1">
      <c r="A114" s="61"/>
      <c r="B114" s="61">
        <v>5171</v>
      </c>
      <c r="C114" s="61" t="s">
        <v>169</v>
      </c>
      <c r="D114" s="61"/>
      <c r="E114" s="61">
        <v>22000</v>
      </c>
    </row>
    <row r="115" spans="1:5" ht="13.5" customHeight="1">
      <c r="A115" s="61"/>
      <c r="B115" s="61">
        <v>5175</v>
      </c>
      <c r="C115" s="61" t="s">
        <v>156</v>
      </c>
      <c r="D115" s="61" t="s">
        <v>170</v>
      </c>
      <c r="E115" s="61">
        <v>2000</v>
      </c>
    </row>
    <row r="116" spans="1:5" ht="13.5" customHeight="1">
      <c r="A116" s="61"/>
      <c r="B116" s="61">
        <v>5179</v>
      </c>
      <c r="C116" s="61" t="s">
        <v>171</v>
      </c>
      <c r="D116" s="61"/>
      <c r="E116" s="61">
        <v>3590</v>
      </c>
    </row>
    <row r="117" spans="1:6" ht="13.5" customHeight="1">
      <c r="A117" s="61"/>
      <c r="B117" s="138">
        <v>5213</v>
      </c>
      <c r="C117" s="138" t="s">
        <v>172</v>
      </c>
      <c r="D117" s="138" t="s">
        <v>173</v>
      </c>
      <c r="E117" s="138">
        <v>20000</v>
      </c>
      <c r="F117" s="110" t="s">
        <v>123</v>
      </c>
    </row>
    <row r="118" spans="1:5" ht="13.5" customHeight="1">
      <c r="A118" s="61"/>
      <c r="B118" s="61">
        <v>5329</v>
      </c>
      <c r="C118" s="61" t="s">
        <v>174</v>
      </c>
      <c r="D118" s="61"/>
      <c r="E118" s="61">
        <v>6210</v>
      </c>
    </row>
    <row r="119" spans="1:5" ht="13.5" customHeight="1">
      <c r="A119" s="61"/>
      <c r="B119" s="75">
        <v>6121</v>
      </c>
      <c r="C119" s="61" t="s">
        <v>175</v>
      </c>
      <c r="D119" s="61"/>
      <c r="E119" s="75">
        <v>350000</v>
      </c>
    </row>
    <row r="120" spans="1:5" ht="15.75">
      <c r="A120" s="75" t="s">
        <v>131</v>
      </c>
      <c r="B120" s="61"/>
      <c r="C120" s="61"/>
      <c r="D120" s="61"/>
      <c r="E120" s="128">
        <f>E118+E115+E113+E111+E110+E109+E106+E105+E114+E116+E112+E107+E108+E119+E117</f>
        <v>570000</v>
      </c>
    </row>
    <row r="121" spans="1:5" ht="15.75">
      <c r="A121" s="75">
        <v>3721</v>
      </c>
      <c r="B121" s="61">
        <v>5169</v>
      </c>
      <c r="C121" s="61" t="s">
        <v>176</v>
      </c>
      <c r="D121" s="61"/>
      <c r="E121" s="128">
        <v>10000</v>
      </c>
    </row>
    <row r="122" spans="1:5" ht="15.75">
      <c r="A122" s="75"/>
      <c r="B122" s="61"/>
      <c r="C122" s="61"/>
      <c r="D122" s="61"/>
      <c r="E122" s="128"/>
    </row>
    <row r="123" spans="1:5" ht="12.75">
      <c r="A123" s="75">
        <v>3722</v>
      </c>
      <c r="B123" s="61">
        <v>5169</v>
      </c>
      <c r="C123" s="61" t="s">
        <v>177</v>
      </c>
      <c r="D123" s="61"/>
      <c r="E123" s="75">
        <v>160000</v>
      </c>
    </row>
    <row r="124" spans="1:5" ht="12.75">
      <c r="A124" s="75"/>
      <c r="B124" s="61"/>
      <c r="C124" s="61"/>
      <c r="D124" s="61"/>
      <c r="E124" s="75"/>
    </row>
    <row r="126" spans="1:5" ht="12.75">
      <c r="A126" s="61">
        <v>3723</v>
      </c>
      <c r="B126" s="61">
        <v>5169</v>
      </c>
      <c r="C126" s="61" t="s">
        <v>178</v>
      </c>
      <c r="D126" s="61"/>
      <c r="E126" s="75">
        <v>12000</v>
      </c>
    </row>
    <row r="127" spans="1:5" ht="12.75">
      <c r="A127" s="61"/>
      <c r="B127" s="61"/>
      <c r="C127" s="61"/>
      <c r="D127" s="61"/>
      <c r="E127" s="61"/>
    </row>
    <row r="128" spans="1:5" ht="12.75">
      <c r="A128" s="61">
        <v>3725</v>
      </c>
      <c r="B128">
        <v>5021</v>
      </c>
      <c r="C128" t="s">
        <v>179</v>
      </c>
      <c r="E128">
        <v>10000</v>
      </c>
    </row>
    <row r="129" spans="1:5" ht="12.75">
      <c r="A129" s="61"/>
      <c r="B129" s="61">
        <v>5156</v>
      </c>
      <c r="C129" s="61" t="s">
        <v>180</v>
      </c>
      <c r="D129" s="61"/>
      <c r="E129" s="134">
        <v>20000</v>
      </c>
    </row>
    <row r="130" spans="1:5" ht="12.75">
      <c r="A130" s="61"/>
      <c r="B130" s="61">
        <v>5169</v>
      </c>
      <c r="C130" s="61" t="s">
        <v>181</v>
      </c>
      <c r="D130" s="61"/>
      <c r="E130" s="134">
        <v>110000</v>
      </c>
    </row>
    <row r="131" spans="1:5" ht="12.75">
      <c r="A131" s="75" t="s">
        <v>131</v>
      </c>
      <c r="B131" s="61"/>
      <c r="C131" s="61"/>
      <c r="D131" s="61"/>
      <c r="E131" s="75">
        <f>SUM(E128:E130)</f>
        <v>140000</v>
      </c>
    </row>
    <row r="132" spans="1:5" ht="12.75">
      <c r="A132" s="61"/>
      <c r="B132" s="61"/>
      <c r="C132" s="61"/>
      <c r="D132" s="61"/>
      <c r="E132" s="61"/>
    </row>
    <row r="133" spans="1:5" ht="12.75">
      <c r="A133" s="61">
        <v>3745</v>
      </c>
      <c r="B133" s="61">
        <v>5137</v>
      </c>
      <c r="C133" s="61" t="s">
        <v>162</v>
      </c>
      <c r="D133" s="61"/>
      <c r="E133" s="61">
        <v>0</v>
      </c>
    </row>
    <row r="134" spans="1:5" ht="12.75">
      <c r="A134" s="61"/>
      <c r="B134" s="61">
        <v>5139</v>
      </c>
      <c r="C134" s="61" t="s">
        <v>148</v>
      </c>
      <c r="D134" s="61"/>
      <c r="E134" s="61">
        <v>100000</v>
      </c>
    </row>
    <row r="135" spans="1:5" ht="12.75">
      <c r="A135" s="61"/>
      <c r="B135" s="61">
        <v>5156</v>
      </c>
      <c r="C135" s="61" t="s">
        <v>182</v>
      </c>
      <c r="D135" s="61"/>
      <c r="E135" s="61">
        <v>22000</v>
      </c>
    </row>
    <row r="136" spans="1:5" ht="12.75">
      <c r="A136" s="61"/>
      <c r="B136" s="61">
        <v>5169</v>
      </c>
      <c r="C136" s="61" t="s">
        <v>183</v>
      </c>
      <c r="D136" s="61"/>
      <c r="E136" s="61">
        <v>328000</v>
      </c>
    </row>
    <row r="137" spans="1:5" ht="12.75">
      <c r="A137" s="61"/>
      <c r="B137" s="61">
        <v>5171</v>
      </c>
      <c r="C137" s="61" t="s">
        <v>150</v>
      </c>
      <c r="D137" s="61"/>
      <c r="E137" s="61">
        <v>50000</v>
      </c>
    </row>
    <row r="138" spans="1:5" ht="15.75">
      <c r="A138" s="75" t="s">
        <v>131</v>
      </c>
      <c r="B138" s="61"/>
      <c r="C138" s="61"/>
      <c r="D138" s="61"/>
      <c r="E138" s="128">
        <f>E133+E134+E135+E136+E137</f>
        <v>500000</v>
      </c>
    </row>
    <row r="139" spans="1:5" ht="15.75">
      <c r="A139" s="75">
        <v>3900</v>
      </c>
      <c r="B139" s="61">
        <v>5169</v>
      </c>
      <c r="C139" s="61" t="s">
        <v>184</v>
      </c>
      <c r="D139" s="61"/>
      <c r="E139" s="128">
        <v>25000</v>
      </c>
    </row>
    <row r="140" spans="1:5" ht="7.5" customHeight="1">
      <c r="A140" s="75"/>
      <c r="B140" s="61"/>
      <c r="C140" s="61"/>
      <c r="D140" s="61"/>
      <c r="E140" s="128"/>
    </row>
    <row r="141" spans="1:5" ht="15.75" customHeight="1">
      <c r="A141" s="75">
        <v>4379</v>
      </c>
      <c r="B141" s="61">
        <v>5222</v>
      </c>
      <c r="C141" s="61" t="s">
        <v>83</v>
      </c>
      <c r="D141" s="61"/>
      <c r="E141" s="128">
        <v>2000</v>
      </c>
    </row>
    <row r="142" spans="1:5" ht="9" customHeight="1">
      <c r="A142" s="75"/>
      <c r="B142" s="61"/>
      <c r="C142" s="61"/>
      <c r="D142" s="61"/>
      <c r="E142" s="128"/>
    </row>
    <row r="143" spans="1:5" ht="15.75">
      <c r="A143" s="75">
        <v>5213</v>
      </c>
      <c r="B143" s="61">
        <v>5903</v>
      </c>
      <c r="C143" s="61" t="s">
        <v>185</v>
      </c>
      <c r="D143" s="61"/>
      <c r="E143" s="128">
        <v>10000</v>
      </c>
    </row>
    <row r="144" spans="1:5" ht="12" customHeight="1">
      <c r="A144" s="75"/>
      <c r="B144" s="61"/>
      <c r="C144" s="61"/>
      <c r="D144" s="61"/>
      <c r="E144" s="128"/>
    </row>
    <row r="145" spans="1:5" ht="12.75">
      <c r="A145" s="61">
        <v>5512</v>
      </c>
      <c r="B145" s="61">
        <v>5021</v>
      </c>
      <c r="C145" s="61" t="s">
        <v>186</v>
      </c>
      <c r="D145" s="61"/>
      <c r="E145" s="134">
        <v>10000</v>
      </c>
    </row>
    <row r="146" spans="2:5" ht="12.75">
      <c r="B146" s="61">
        <v>5137</v>
      </c>
      <c r="C146" s="61" t="s">
        <v>162</v>
      </c>
      <c r="D146" s="61"/>
      <c r="E146" s="61">
        <v>40000</v>
      </c>
    </row>
    <row r="147" spans="1:5" ht="12.75">
      <c r="A147" s="61"/>
      <c r="B147" s="61">
        <v>5139</v>
      </c>
      <c r="C147" s="61" t="s">
        <v>148</v>
      </c>
      <c r="D147" s="61"/>
      <c r="E147" s="61">
        <v>5000</v>
      </c>
    </row>
    <row r="148" spans="1:5" ht="12.75">
      <c r="A148" s="61"/>
      <c r="B148" s="61">
        <v>5151</v>
      </c>
      <c r="C148" s="61" t="s">
        <v>187</v>
      </c>
      <c r="D148" s="61"/>
      <c r="E148" s="61">
        <v>3000</v>
      </c>
    </row>
    <row r="149" spans="1:5" ht="12.75">
      <c r="A149" s="61"/>
      <c r="B149" s="61">
        <v>5154</v>
      </c>
      <c r="C149" s="61" t="s">
        <v>159</v>
      </c>
      <c r="D149" s="61"/>
      <c r="E149" s="61">
        <v>10000</v>
      </c>
    </row>
    <row r="150" spans="1:7" ht="12.75">
      <c r="A150" s="61"/>
      <c r="B150" s="61">
        <v>5156</v>
      </c>
      <c r="C150" s="61" t="s">
        <v>182</v>
      </c>
      <c r="D150" s="61"/>
      <c r="E150" s="61">
        <v>3000</v>
      </c>
      <c r="G150">
        <v>30000</v>
      </c>
    </row>
    <row r="151" spans="1:7" ht="12.75">
      <c r="A151" s="61"/>
      <c r="B151" s="61">
        <v>5169</v>
      </c>
      <c r="C151" s="61" t="s">
        <v>188</v>
      </c>
      <c r="D151" s="61"/>
      <c r="E151" s="61">
        <v>2000</v>
      </c>
      <c r="G151">
        <v>20000</v>
      </c>
    </row>
    <row r="152" spans="1:5" ht="12.75">
      <c r="A152" s="61"/>
      <c r="B152" s="61">
        <v>5169</v>
      </c>
      <c r="C152" s="61" t="s">
        <v>82</v>
      </c>
      <c r="D152" s="61"/>
      <c r="E152" s="61">
        <v>20000</v>
      </c>
    </row>
    <row r="153" spans="1:5" ht="12.75">
      <c r="A153" s="61"/>
      <c r="B153" s="61">
        <v>5171</v>
      </c>
      <c r="C153" s="61" t="s">
        <v>150</v>
      </c>
      <c r="D153" s="61"/>
      <c r="E153" s="61">
        <v>70000</v>
      </c>
    </row>
    <row r="154" spans="1:8" ht="12.75">
      <c r="A154" s="61"/>
      <c r="B154" s="139">
        <v>6123</v>
      </c>
      <c r="C154" s="140" t="s">
        <v>189</v>
      </c>
      <c r="D154" s="140"/>
      <c r="E154" s="140">
        <v>0</v>
      </c>
      <c r="H154" t="s">
        <v>190</v>
      </c>
    </row>
    <row r="155" spans="1:7" ht="15.75">
      <c r="A155" s="75" t="s">
        <v>131</v>
      </c>
      <c r="B155" s="61"/>
      <c r="C155" s="61"/>
      <c r="D155" s="61"/>
      <c r="E155" s="128">
        <f>E146+E147+E148+E149+E150+E151+E145+E152+E153+E154</f>
        <v>163000</v>
      </c>
      <c r="G155">
        <v>302000</v>
      </c>
    </row>
    <row r="156" spans="1:7" ht="12.75">
      <c r="A156" s="61">
        <v>6112</v>
      </c>
      <c r="B156" s="61">
        <v>5023</v>
      </c>
      <c r="C156" s="61" t="s">
        <v>191</v>
      </c>
      <c r="D156" s="61"/>
      <c r="E156" s="61">
        <v>475000</v>
      </c>
      <c r="G156">
        <v>17000</v>
      </c>
    </row>
    <row r="157" spans="1:7" ht="12.75">
      <c r="A157" s="61"/>
      <c r="B157" s="61">
        <v>5032</v>
      </c>
      <c r="C157" s="61" t="s">
        <v>192</v>
      </c>
      <c r="D157" s="61"/>
      <c r="E157" s="61">
        <v>43000</v>
      </c>
      <c r="G157">
        <v>140000</v>
      </c>
    </row>
    <row r="158" spans="1:7" ht="15.75">
      <c r="A158" s="75" t="s">
        <v>131</v>
      </c>
      <c r="B158" s="61"/>
      <c r="C158" s="61"/>
      <c r="D158" s="61"/>
      <c r="E158" s="128">
        <f>E157+E156</f>
        <v>518000</v>
      </c>
      <c r="G158">
        <v>2000</v>
      </c>
    </row>
    <row r="159" spans="1:7" ht="16.5" customHeight="1">
      <c r="A159" s="61">
        <v>6171</v>
      </c>
      <c r="B159" s="61">
        <v>5019</v>
      </c>
      <c r="C159" s="61" t="s">
        <v>193</v>
      </c>
      <c r="D159" s="61"/>
      <c r="E159" s="61">
        <v>0</v>
      </c>
      <c r="G159">
        <v>3000</v>
      </c>
    </row>
    <row r="160" spans="1:7" ht="16.5" customHeight="1">
      <c r="A160" s="61"/>
      <c r="B160" s="61">
        <v>5021</v>
      </c>
      <c r="C160" s="61" t="s">
        <v>161</v>
      </c>
      <c r="D160" s="61"/>
      <c r="E160" s="61">
        <v>80000</v>
      </c>
      <c r="G160">
        <v>24000</v>
      </c>
    </row>
    <row r="161" spans="1:7" ht="16.5" customHeight="1">
      <c r="A161" s="61"/>
      <c r="B161" s="61">
        <v>5136</v>
      </c>
      <c r="C161" s="61" t="s">
        <v>194</v>
      </c>
      <c r="D161" s="61"/>
      <c r="E161" s="61">
        <v>2000</v>
      </c>
      <c r="G161">
        <v>50000</v>
      </c>
    </row>
    <row r="162" spans="1:7" ht="16.5" customHeight="1">
      <c r="A162" s="61"/>
      <c r="B162" s="61">
        <v>5137</v>
      </c>
      <c r="C162" s="61" t="s">
        <v>162</v>
      </c>
      <c r="D162" s="61"/>
      <c r="E162" s="61">
        <v>40000</v>
      </c>
      <c r="G162" s="141">
        <f>E120</f>
        <v>570000</v>
      </c>
    </row>
    <row r="163" spans="1:7" ht="16.5" customHeight="1">
      <c r="A163" s="61"/>
      <c r="B163" s="61">
        <v>5139</v>
      </c>
      <c r="C163" s="61" t="s">
        <v>148</v>
      </c>
      <c r="D163" s="61"/>
      <c r="E163" s="61">
        <v>15000</v>
      </c>
      <c r="G163">
        <v>150000</v>
      </c>
    </row>
    <row r="164" spans="1:7" ht="16.5" customHeight="1">
      <c r="A164" s="61"/>
      <c r="B164" s="61">
        <v>5151</v>
      </c>
      <c r="C164" s="61" t="s">
        <v>187</v>
      </c>
      <c r="D164" s="61"/>
      <c r="E164" s="61">
        <v>2000</v>
      </c>
      <c r="G164">
        <v>30000</v>
      </c>
    </row>
    <row r="165" spans="1:7" ht="16.5" customHeight="1">
      <c r="A165" s="61"/>
      <c r="B165" s="61">
        <v>5153</v>
      </c>
      <c r="C165" s="61" t="s">
        <v>195</v>
      </c>
      <c r="D165" s="61"/>
      <c r="E165" s="61">
        <v>25000</v>
      </c>
      <c r="G165">
        <v>40000</v>
      </c>
    </row>
    <row r="166" spans="1:7" ht="16.5" customHeight="1">
      <c r="A166" s="61"/>
      <c r="B166" s="61">
        <v>5154</v>
      </c>
      <c r="C166" s="61" t="s">
        <v>159</v>
      </c>
      <c r="D166" s="61"/>
      <c r="E166" s="61">
        <v>15000</v>
      </c>
      <c r="G166">
        <v>21000</v>
      </c>
    </row>
    <row r="167" spans="1:7" ht="16.5" customHeight="1">
      <c r="A167" s="61"/>
      <c r="B167" s="61">
        <v>5161</v>
      </c>
      <c r="C167" s="61" t="s">
        <v>196</v>
      </c>
      <c r="D167" s="61"/>
      <c r="E167" s="61">
        <v>1000</v>
      </c>
      <c r="G167">
        <v>329900</v>
      </c>
    </row>
    <row r="168" spans="1:7" ht="16.5" customHeight="1">
      <c r="A168" s="61"/>
      <c r="B168" s="61">
        <v>5162</v>
      </c>
      <c r="C168" s="61" t="s">
        <v>197</v>
      </c>
      <c r="D168" s="61"/>
      <c r="E168" s="61">
        <v>12000</v>
      </c>
      <c r="G168">
        <v>239200</v>
      </c>
    </row>
    <row r="169" spans="1:7" ht="16.5" customHeight="1">
      <c r="A169" s="61"/>
      <c r="B169" s="61">
        <v>5167</v>
      </c>
      <c r="C169" s="61" t="s">
        <v>188</v>
      </c>
      <c r="D169" s="61"/>
      <c r="E169" s="61">
        <v>2000</v>
      </c>
      <c r="G169">
        <v>6000</v>
      </c>
    </row>
    <row r="170" spans="1:5" ht="16.5" customHeight="1">
      <c r="A170" s="61"/>
      <c r="B170" s="61">
        <v>5168</v>
      </c>
      <c r="C170" s="61" t="s">
        <v>198</v>
      </c>
      <c r="D170" s="61"/>
      <c r="E170" s="61">
        <v>25000</v>
      </c>
    </row>
    <row r="171" spans="1:7" ht="16.5" customHeight="1">
      <c r="A171" s="61"/>
      <c r="B171" s="61">
        <v>5169</v>
      </c>
      <c r="C171" s="61" t="s">
        <v>149</v>
      </c>
      <c r="D171" s="61"/>
      <c r="E171" s="61">
        <v>31000</v>
      </c>
      <c r="G171">
        <v>4200</v>
      </c>
    </row>
    <row r="172" spans="1:7" ht="16.5" customHeight="1">
      <c r="A172" s="61"/>
      <c r="B172" s="61">
        <v>5171</v>
      </c>
      <c r="C172" s="61" t="s">
        <v>150</v>
      </c>
      <c r="D172" s="61"/>
      <c r="E172" s="61">
        <v>100000</v>
      </c>
      <c r="G172">
        <v>50000</v>
      </c>
    </row>
    <row r="173" spans="1:7" ht="16.5" customHeight="1">
      <c r="A173" s="61"/>
      <c r="B173" s="61">
        <v>5173</v>
      </c>
      <c r="C173" s="61" t="s">
        <v>199</v>
      </c>
      <c r="D173" s="61"/>
      <c r="E173" s="61">
        <v>10000</v>
      </c>
      <c r="G173">
        <v>3931</v>
      </c>
    </row>
    <row r="174" spans="1:7" ht="16.5" customHeight="1">
      <c r="A174" s="61"/>
      <c r="B174" s="61">
        <v>5175</v>
      </c>
      <c r="C174" s="61" t="s">
        <v>156</v>
      </c>
      <c r="D174" s="61"/>
      <c r="E174" s="61">
        <v>5000</v>
      </c>
      <c r="G174" s="141">
        <f>SUM(G150:G173)</f>
        <v>2032231</v>
      </c>
    </row>
    <row r="175" spans="1:5" ht="16.5" customHeight="1">
      <c r="A175" s="61"/>
      <c r="B175" s="61">
        <v>5194</v>
      </c>
      <c r="C175" s="61" t="s">
        <v>157</v>
      </c>
      <c r="D175" s="61"/>
      <c r="E175" s="61">
        <v>5000</v>
      </c>
    </row>
    <row r="176" spans="1:5" ht="15.75">
      <c r="A176" s="75" t="s">
        <v>131</v>
      </c>
      <c r="B176" s="61"/>
      <c r="C176" s="61"/>
      <c r="D176" s="61"/>
      <c r="E176" s="128">
        <f>SUM(E159:E175)</f>
        <v>370000</v>
      </c>
    </row>
    <row r="177" spans="1:5" ht="18.75" customHeight="1">
      <c r="A177" s="75">
        <v>6310</v>
      </c>
      <c r="B177" s="61">
        <v>5163</v>
      </c>
      <c r="C177" s="61" t="s">
        <v>88</v>
      </c>
      <c r="D177" s="61"/>
      <c r="E177" s="75">
        <v>6000</v>
      </c>
    </row>
    <row r="178" spans="1:5" ht="12.75">
      <c r="A178" s="75"/>
      <c r="B178" s="61"/>
      <c r="C178" s="61"/>
      <c r="D178" s="61"/>
      <c r="E178" s="61"/>
    </row>
    <row r="179" spans="1:5" ht="12.75">
      <c r="A179" s="75">
        <v>6320</v>
      </c>
      <c r="B179" s="61">
        <v>5163</v>
      </c>
      <c r="C179" s="61" t="s">
        <v>200</v>
      </c>
      <c r="D179" s="61"/>
      <c r="E179" s="75">
        <v>7000</v>
      </c>
    </row>
    <row r="180" spans="1:5" ht="12.75">
      <c r="A180" s="75"/>
      <c r="B180" s="61"/>
      <c r="C180" s="61"/>
      <c r="D180" s="61"/>
      <c r="E180" s="61"/>
    </row>
    <row r="181" spans="1:5" ht="12.75">
      <c r="A181" s="75">
        <v>6399</v>
      </c>
      <c r="B181" s="61">
        <v>5365</v>
      </c>
      <c r="C181" s="61" t="s">
        <v>201</v>
      </c>
      <c r="D181" s="61"/>
      <c r="E181" s="75">
        <v>50000</v>
      </c>
    </row>
    <row r="182" spans="1:5" ht="12.75">
      <c r="A182" s="75"/>
      <c r="B182" s="61"/>
      <c r="C182" s="61"/>
      <c r="D182" s="61"/>
      <c r="E182" s="61"/>
    </row>
    <row r="183" spans="1:5" ht="12.75">
      <c r="A183" s="75">
        <v>6402</v>
      </c>
      <c r="B183" s="61">
        <v>5366</v>
      </c>
      <c r="C183" s="61" t="s">
        <v>91</v>
      </c>
      <c r="D183" s="61"/>
      <c r="E183" s="75">
        <v>13600</v>
      </c>
    </row>
    <row r="184" spans="1:5" ht="12.75">
      <c r="A184" s="75"/>
      <c r="B184" s="61"/>
      <c r="C184" s="61"/>
      <c r="D184" s="61"/>
      <c r="E184" s="61"/>
    </row>
    <row r="185" spans="1:5" ht="18">
      <c r="A185" s="142" t="s">
        <v>92</v>
      </c>
      <c r="B185" s="142"/>
      <c r="C185" s="143"/>
      <c r="D185" s="143"/>
      <c r="E185" s="142">
        <f>E52+E53+E55+E59+E60+E62+E65+E68+E72+E73+E80+E85+E87+E96+E99+E104+E120+E121+E123+E126+E131+E138+E139+E141+E143+E155+E158+E176+E177+E179+E181+E183</f>
        <v>3468600</v>
      </c>
    </row>
    <row r="186" spans="1:5" ht="24" customHeight="1">
      <c r="A186" s="61" t="s">
        <v>202</v>
      </c>
      <c r="B186" s="61"/>
      <c r="C186" s="61"/>
      <c r="D186" s="61"/>
      <c r="E186" s="61">
        <f>D45-E185</f>
        <v>1362400</v>
      </c>
    </row>
    <row r="187" spans="1:5" ht="25.5" customHeight="1">
      <c r="A187" s="89" t="s">
        <v>203</v>
      </c>
      <c r="B187" s="75">
        <v>8115</v>
      </c>
      <c r="C187" s="75" t="s">
        <v>204</v>
      </c>
      <c r="D187" s="75"/>
      <c r="E187" s="75">
        <f>D45-E185</f>
        <v>1362400</v>
      </c>
    </row>
    <row r="195" spans="5:6" ht="12.75">
      <c r="E195" s="146" t="s">
        <v>205</v>
      </c>
      <c r="F195" s="46"/>
    </row>
  </sheetData>
  <sheetProtection selectLockedCells="1" selectUnlockedCells="1"/>
  <printOptions/>
  <pageMargins left="0.25" right="0.25" top="0.75" bottom="0.75" header="0.3" footer="0.3"/>
  <pageSetup horizontalDpi="600" verticalDpi="6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2020-01-29T19:18:52Z</cp:lastPrinted>
  <dcterms:modified xsi:type="dcterms:W3CDTF">2020-01-29T19:19:04Z</dcterms:modified>
  <cp:category/>
  <cp:version/>
  <cp:contentType/>
  <cp:contentStatus/>
</cp:coreProperties>
</file>